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kumi5\Desktop\金沢主査依頼内容\会計年度任用職員\"/>
    </mc:Choice>
  </mc:AlternateContent>
  <xr:revisionPtr revIDLastSave="0" documentId="13_ncr:1_{921E81FF-E415-4E38-9029-502090819F25}" xr6:coauthVersionLast="47" xr6:coauthVersionMax="47" xr10:uidLastSave="{00000000-0000-0000-0000-000000000000}"/>
  <workbookProtection workbookAlgorithmName="SHA-512" workbookHashValue="cwvBz5Jpo+riDVS/zxlqh07bH285mmqWR0eUE07NRqo9f3iv7Qx9ekxhPsHSc4xG0pVKk/iW+xLFFXJ0mhFCqw==" workbookSaltValue="tNaRj7Al/p4+EzEkOUin+g==" workbookSpinCount="100000" lockStructure="1"/>
  <bookViews>
    <workbookView xWindow="-120" yWindow="-120" windowWidth="20730" windowHeight="11040" xr2:uid="{DAE4361D-D5C8-4F79-87B0-4D3E22D78F46}"/>
  </bookViews>
  <sheets>
    <sheet name="記入例" sheetId="3" r:id="rId1"/>
    <sheet name="入力シート"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4" l="1"/>
  <c r="F26" i="4" s="1"/>
  <c r="G26" i="4" s="1"/>
  <c r="H26" i="4" s="1"/>
  <c r="I26" i="4" s="1"/>
  <c r="J26" i="4" s="1"/>
  <c r="K26" i="4" s="1"/>
  <c r="L26" i="4" s="1"/>
  <c r="M26" i="4" s="1"/>
  <c r="N26" i="4" s="1"/>
  <c r="O26" i="4" s="1"/>
  <c r="P26" i="4" s="1"/>
  <c r="Q26" i="4" s="1"/>
  <c r="D34" i="4" s="1"/>
  <c r="E34" i="4" s="1"/>
  <c r="F34" i="4" s="1"/>
  <c r="G34" i="4" s="1"/>
  <c r="H34" i="4" s="1"/>
  <c r="I34" i="4" s="1"/>
  <c r="J34" i="4" s="1"/>
  <c r="K34" i="4" s="1"/>
  <c r="L34" i="4" s="1"/>
  <c r="M34" i="4" s="1"/>
  <c r="N34" i="4" s="1"/>
  <c r="O34" i="4" s="1"/>
  <c r="P34" i="4" s="1"/>
  <c r="Q34" i="4" s="1"/>
  <c r="G21" i="3"/>
  <c r="F45" i="4"/>
  <c r="E45" i="4"/>
  <c r="D45" i="4"/>
  <c r="Q37" i="4"/>
  <c r="P37" i="4"/>
  <c r="O37" i="4"/>
  <c r="N37" i="4"/>
  <c r="M37" i="4"/>
  <c r="L37" i="4"/>
  <c r="K37" i="4"/>
  <c r="J37" i="4"/>
  <c r="I37" i="4"/>
  <c r="H37" i="4"/>
  <c r="G37" i="4"/>
  <c r="F37" i="4"/>
  <c r="E37" i="4"/>
  <c r="D37" i="4"/>
  <c r="Q29" i="4"/>
  <c r="P29" i="4"/>
  <c r="O29" i="4"/>
  <c r="N29" i="4"/>
  <c r="M29" i="4"/>
  <c r="L29" i="4"/>
  <c r="K29" i="4"/>
  <c r="J29" i="4"/>
  <c r="I29" i="4"/>
  <c r="H29" i="4"/>
  <c r="G29" i="4"/>
  <c r="F29" i="4"/>
  <c r="E29" i="4"/>
  <c r="D29" i="4"/>
  <c r="G22" i="4"/>
  <c r="G21" i="4"/>
  <c r="G18" i="4"/>
  <c r="M38" i="4" s="1"/>
  <c r="G22" i="3"/>
  <c r="E45" i="3"/>
  <c r="F45" i="3"/>
  <c r="D45" i="3"/>
  <c r="Q37" i="3"/>
  <c r="P37" i="3"/>
  <c r="O37" i="3"/>
  <c r="N37" i="3"/>
  <c r="M37" i="3"/>
  <c r="L37" i="3"/>
  <c r="K37" i="3"/>
  <c r="J37" i="3"/>
  <c r="I37" i="3"/>
  <c r="H37" i="3"/>
  <c r="G37" i="3"/>
  <c r="F37" i="3"/>
  <c r="E37" i="3"/>
  <c r="D37" i="3"/>
  <c r="Q29" i="3"/>
  <c r="P29" i="3"/>
  <c r="O29" i="3"/>
  <c r="N29" i="3"/>
  <c r="M29" i="3"/>
  <c r="L29" i="3"/>
  <c r="K29" i="3"/>
  <c r="J29" i="3"/>
  <c r="I29" i="3"/>
  <c r="H29" i="3"/>
  <c r="G29" i="3"/>
  <c r="F29" i="3"/>
  <c r="E29" i="3"/>
  <c r="D29" i="3"/>
  <c r="E26" i="3"/>
  <c r="F26" i="3" s="1"/>
  <c r="G26" i="3" s="1"/>
  <c r="H26" i="3" s="1"/>
  <c r="I26" i="3" s="1"/>
  <c r="J26" i="3" s="1"/>
  <c r="K26" i="3" s="1"/>
  <c r="L26" i="3" s="1"/>
  <c r="M26" i="3" s="1"/>
  <c r="N26" i="3" s="1"/>
  <c r="O26" i="3" s="1"/>
  <c r="P26" i="3" s="1"/>
  <c r="Q26" i="3" s="1"/>
  <c r="D34" i="3" s="1"/>
  <c r="E34" i="3" s="1"/>
  <c r="F34" i="3" s="1"/>
  <c r="G34" i="3" s="1"/>
  <c r="H34" i="3" s="1"/>
  <c r="I34" i="3" s="1"/>
  <c r="J34" i="3" s="1"/>
  <c r="K34" i="3" s="1"/>
  <c r="L34" i="3" s="1"/>
  <c r="M34" i="3" s="1"/>
  <c r="N34" i="3" s="1"/>
  <c r="O34" i="3" s="1"/>
  <c r="P34" i="3" s="1"/>
  <c r="Q34" i="3" s="1"/>
  <c r="G18" i="3"/>
  <c r="F41" i="3" s="1"/>
  <c r="G20" i="4" l="1"/>
  <c r="G19" i="4" s="1"/>
  <c r="G20" i="3"/>
  <c r="G19" i="3" s="1"/>
  <c r="K30" i="4"/>
  <c r="G38" i="4"/>
  <c r="E41" i="4"/>
  <c r="E46" i="4" s="1"/>
  <c r="L30" i="4"/>
  <c r="H38" i="4"/>
  <c r="M30" i="4"/>
  <c r="I38" i="4"/>
  <c r="N30" i="4"/>
  <c r="J38" i="4"/>
  <c r="O30" i="4"/>
  <c r="K38" i="4"/>
  <c r="P30" i="4"/>
  <c r="N38" i="4"/>
  <c r="Q30" i="4"/>
  <c r="O38" i="4"/>
  <c r="D30" i="4"/>
  <c r="P38" i="4"/>
  <c r="E30" i="4"/>
  <c r="Q38" i="4"/>
  <c r="F30" i="4"/>
  <c r="D38" i="4"/>
  <c r="D41" i="4"/>
  <c r="G30" i="4"/>
  <c r="E38" i="4"/>
  <c r="H30" i="4"/>
  <c r="F38" i="4"/>
  <c r="I30" i="4"/>
  <c r="L38" i="4"/>
  <c r="F41" i="4"/>
  <c r="J30" i="4"/>
  <c r="D41" i="3"/>
  <c r="D46" i="3" s="1"/>
  <c r="F46" i="3"/>
  <c r="Q38" i="3"/>
  <c r="I38" i="3"/>
  <c r="J38" i="3"/>
  <c r="L30" i="3"/>
  <c r="P30" i="3"/>
  <c r="D30" i="3"/>
  <c r="Q30" i="3"/>
  <c r="E30" i="3"/>
  <c r="F30" i="3"/>
  <c r="J30" i="3"/>
  <c r="O38" i="3"/>
  <c r="G30" i="3"/>
  <c r="M30" i="3"/>
  <c r="F38" i="3"/>
  <c r="N38" i="3"/>
  <c r="H30" i="3"/>
  <c r="N30" i="3"/>
  <c r="G38" i="3"/>
  <c r="I30" i="3"/>
  <c r="O30" i="3"/>
  <c r="H38" i="3"/>
  <c r="P38" i="3"/>
  <c r="K38" i="3"/>
  <c r="D38" i="3"/>
  <c r="L38" i="3"/>
  <c r="E41" i="3"/>
  <c r="E46" i="3" s="1"/>
  <c r="K30" i="3"/>
  <c r="E38" i="3"/>
  <c r="M38" i="3"/>
  <c r="D46" i="4" l="1"/>
  <c r="D42" i="4"/>
  <c r="E42" i="4" s="1"/>
  <c r="F42" i="4" s="1"/>
  <c r="F46" i="4"/>
  <c r="D42" i="3"/>
  <c r="E42" i="3" s="1"/>
  <c r="F42" i="3" s="1"/>
  <c r="D31" i="4" l="1"/>
  <c r="D31" i="3"/>
  <c r="E31" i="4" l="1"/>
  <c r="E31" i="3"/>
  <c r="E32" i="3" s="1"/>
  <c r="F31" i="4" l="1"/>
  <c r="F32" i="4" s="1"/>
  <c r="E32" i="4"/>
  <c r="F31" i="3"/>
  <c r="F32" i="3" s="1"/>
  <c r="G31" i="4" l="1"/>
  <c r="G31" i="3"/>
  <c r="H31" i="4" l="1"/>
  <c r="G32" i="4"/>
  <c r="H31" i="3"/>
  <c r="G32" i="3"/>
  <c r="I31" i="4" l="1"/>
  <c r="H32" i="4"/>
  <c r="I31" i="3"/>
  <c r="H32" i="3"/>
  <c r="J31" i="4" l="1"/>
  <c r="J32" i="4" s="1"/>
  <c r="I32" i="4"/>
  <c r="J31" i="3"/>
  <c r="J32" i="3" s="1"/>
  <c r="I32" i="3"/>
  <c r="K31" i="4" l="1"/>
  <c r="K32" i="4" s="1"/>
  <c r="K31" i="3"/>
  <c r="K32" i="3" s="1"/>
  <c r="L31" i="4" l="1"/>
  <c r="L32" i="4" s="1"/>
  <c r="L31" i="3"/>
  <c r="L32" i="3" s="1"/>
  <c r="M31" i="4" l="1"/>
  <c r="M32" i="4" s="1"/>
  <c r="M31" i="3"/>
  <c r="N31" i="4" l="1"/>
  <c r="O31" i="4" s="1"/>
  <c r="N31" i="3"/>
  <c r="N32" i="3" s="1"/>
  <c r="M32" i="3"/>
  <c r="N32" i="4" l="1"/>
  <c r="O32" i="4"/>
  <c r="P31" i="4"/>
  <c r="P32" i="4" s="1"/>
  <c r="O31" i="3"/>
  <c r="O32" i="3" s="1"/>
  <c r="Q31" i="4" l="1"/>
  <c r="Q32" i="4" s="1"/>
  <c r="P31" i="3"/>
  <c r="Q31" i="3" s="1"/>
  <c r="D39" i="4" l="1"/>
  <c r="D40" i="4" s="1"/>
  <c r="P32" i="3"/>
  <c r="Q32" i="3"/>
  <c r="D39" i="3"/>
  <c r="D40" i="3" s="1"/>
  <c r="E39" i="4" l="1"/>
  <c r="E40" i="4" s="1"/>
  <c r="E39" i="3"/>
  <c r="E40" i="3" s="1"/>
  <c r="F39" i="4" l="1"/>
  <c r="G39" i="4" s="1"/>
  <c r="F39" i="3"/>
  <c r="F40" i="3" s="1"/>
  <c r="F40" i="4" l="1"/>
  <c r="G40" i="4"/>
  <c r="H39" i="4"/>
  <c r="H40" i="4" s="1"/>
  <c r="G39" i="3"/>
  <c r="G40" i="3" s="1"/>
  <c r="I39" i="4" l="1"/>
  <c r="I40" i="4" s="1"/>
  <c r="H39" i="3"/>
  <c r="H40" i="3" s="1"/>
  <c r="J39" i="4" l="1"/>
  <c r="J40" i="4" s="1"/>
  <c r="I39" i="3"/>
  <c r="I40" i="3" s="1"/>
  <c r="K39" i="4" l="1"/>
  <c r="K40" i="4" s="1"/>
  <c r="J39" i="3"/>
  <c r="J40" i="3" s="1"/>
  <c r="L39" i="4" l="1"/>
  <c r="L40" i="4" s="1"/>
  <c r="K39" i="3"/>
  <c r="M39" i="4" l="1"/>
  <c r="M40" i="4" s="1"/>
  <c r="K40" i="3"/>
  <c r="L39" i="3"/>
  <c r="L40" i="3" s="1"/>
  <c r="N39" i="4" l="1"/>
  <c r="N40" i="4" s="1"/>
  <c r="M39" i="3"/>
  <c r="M40" i="3" s="1"/>
  <c r="O39" i="4" l="1"/>
  <c r="O40" i="4" s="1"/>
  <c r="N39" i="3"/>
  <c r="N40" i="3" s="1"/>
  <c r="P39" i="4" l="1"/>
  <c r="P40" i="4" s="1"/>
  <c r="O39" i="3"/>
  <c r="O40" i="3" s="1"/>
  <c r="Q39" i="4" l="1"/>
  <c r="Q40" i="4" s="1"/>
  <c r="P39" i="3"/>
  <c r="P40" i="3" s="1"/>
  <c r="D47" i="4" l="1"/>
  <c r="D48" i="4" s="1"/>
  <c r="Q39" i="3"/>
  <c r="E47" i="4" l="1"/>
  <c r="E48" i="4" s="1"/>
  <c r="Q40" i="3"/>
  <c r="D47" i="3"/>
  <c r="F47" i="4" l="1"/>
  <c r="F48" i="4" s="1"/>
  <c r="D48" i="3"/>
  <c r="E47" i="3"/>
  <c r="E48" i="3" s="1"/>
  <c r="F47" i="3" l="1"/>
  <c r="F4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kumi1</author>
  </authors>
  <commentList>
    <comment ref="G16" authorId="0" shapeId="0" xr:uid="{5A4A763B-BA6D-4F01-BF6E-899C9E2BD326}">
      <text>
        <r>
          <rPr>
            <b/>
            <sz val="9"/>
            <color indexed="81"/>
            <rFont val="MS P ゴシック"/>
            <family val="3"/>
            <charset val="128"/>
          </rPr>
          <t>2月を選択した場合、うるう年の年は「うるう年」と入力</t>
        </r>
      </text>
    </comment>
    <comment ref="D26" authorId="0" shapeId="0" xr:uid="{0C923B47-D6A1-492C-9417-B9C919682AAB}">
      <text>
        <r>
          <rPr>
            <b/>
            <sz val="9"/>
            <color indexed="81"/>
            <rFont val="MS P ゴシック"/>
            <family val="3"/>
            <charset val="128"/>
          </rPr>
          <t>選択した月の初日の曜日を入力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kumi1</author>
  </authors>
  <commentList>
    <comment ref="G16" authorId="0" shapeId="0" xr:uid="{9408D668-B8FD-46BE-9870-B37E18DDE56D}">
      <text>
        <r>
          <rPr>
            <b/>
            <sz val="9"/>
            <color indexed="81"/>
            <rFont val="MS P ゴシック"/>
            <family val="3"/>
            <charset val="128"/>
          </rPr>
          <t>2月を選択した場合、うるう年の年は「うるう年」と入力</t>
        </r>
      </text>
    </comment>
    <comment ref="D26" authorId="0" shapeId="0" xr:uid="{1620A4C0-9CAA-44D2-A698-A440EAE54894}">
      <text>
        <r>
          <rPr>
            <b/>
            <sz val="9"/>
            <color indexed="81"/>
            <rFont val="MS P ゴシック"/>
            <family val="3"/>
            <charset val="128"/>
          </rPr>
          <t>選択した月の初日の曜日を入力</t>
        </r>
      </text>
    </comment>
  </commentList>
</comments>
</file>

<file path=xl/sharedStrings.xml><?xml version="1.0" encoding="utf-8"?>
<sst xmlns="http://schemas.openxmlformats.org/spreadsheetml/2006/main" count="195" uniqueCount="44">
  <si>
    <t>〇</t>
  </si>
  <si>
    <t>〇</t>
    <phoneticPr fontId="1"/>
  </si>
  <si>
    <t>全日数（土日祝日含む）</t>
    <rPh sb="0" eb="1">
      <t>ゼン</t>
    </rPh>
    <rPh sb="1" eb="3">
      <t>ニッスウ</t>
    </rPh>
    <rPh sb="4" eb="6">
      <t>ドニチ</t>
    </rPh>
    <rPh sb="6" eb="8">
      <t>シュクジツ</t>
    </rPh>
    <rPh sb="8" eb="9">
      <t>フク</t>
    </rPh>
    <phoneticPr fontId="1"/>
  </si>
  <si>
    <t>日</t>
    <rPh sb="0" eb="1">
      <t>ニチ</t>
    </rPh>
    <phoneticPr fontId="1"/>
  </si>
  <si>
    <t>職員みなし日数</t>
    <rPh sb="0" eb="2">
      <t>ショクイン</t>
    </rPh>
    <rPh sb="5" eb="7">
      <t>ニッスウ</t>
    </rPh>
    <phoneticPr fontId="1"/>
  </si>
  <si>
    <t>②当月残日数（土日祝日含む）</t>
    <rPh sb="1" eb="3">
      <t>トウゲツ</t>
    </rPh>
    <rPh sb="3" eb="4">
      <t>ザン</t>
    </rPh>
    <rPh sb="4" eb="6">
      <t>ニッスウ</t>
    </rPh>
    <rPh sb="7" eb="9">
      <t>ドニチ</t>
    </rPh>
    <rPh sb="9" eb="11">
      <t>シュクジツ</t>
    </rPh>
    <rPh sb="11" eb="12">
      <t>フク</t>
    </rPh>
    <phoneticPr fontId="1"/>
  </si>
  <si>
    <t>自動表示</t>
    <rPh sb="0" eb="2">
      <t>ジドウ</t>
    </rPh>
    <rPh sb="2" eb="4">
      <t>ヒョウジ</t>
    </rPh>
    <phoneticPr fontId="1"/>
  </si>
  <si>
    <t>　・出勤した日に含めないもの：欠勤した日、時間休を欠勤とした日、1日の勤務時間が7時間45分に満たない日（年休等による場合を除く）</t>
    <rPh sb="2" eb="4">
      <t>シュッキン</t>
    </rPh>
    <rPh sb="6" eb="7">
      <t>ヒ</t>
    </rPh>
    <rPh sb="8" eb="9">
      <t>フク</t>
    </rPh>
    <rPh sb="15" eb="17">
      <t>ケッキン</t>
    </rPh>
    <rPh sb="19" eb="20">
      <t>ヒ</t>
    </rPh>
    <rPh sb="21" eb="24">
      <t>ジカンキュウ</t>
    </rPh>
    <rPh sb="25" eb="27">
      <t>ケッキン</t>
    </rPh>
    <rPh sb="30" eb="31">
      <t>ヒ</t>
    </rPh>
    <rPh sb="33" eb="34">
      <t>ニチ</t>
    </rPh>
    <rPh sb="35" eb="37">
      <t>キンム</t>
    </rPh>
    <rPh sb="37" eb="39">
      <t>ジカン</t>
    </rPh>
    <rPh sb="41" eb="43">
      <t>ジカン</t>
    </rPh>
    <rPh sb="45" eb="46">
      <t>フン</t>
    </rPh>
    <rPh sb="47" eb="48">
      <t>ミ</t>
    </rPh>
    <rPh sb="51" eb="52">
      <t>ヒ</t>
    </rPh>
    <rPh sb="53" eb="55">
      <t>ネンキュウ</t>
    </rPh>
    <rPh sb="55" eb="56">
      <t>トウ</t>
    </rPh>
    <rPh sb="59" eb="61">
      <t>バアイ</t>
    </rPh>
    <rPh sb="62" eb="63">
      <t>ノゾ</t>
    </rPh>
    <phoneticPr fontId="1"/>
  </si>
  <si>
    <t>　・振替休日の取得：休日出勤した月と同月で取得した場合→出勤日数に含めない</t>
    <rPh sb="2" eb="4">
      <t>フリカエ</t>
    </rPh>
    <rPh sb="4" eb="6">
      <t>キュウジツ</t>
    </rPh>
    <rPh sb="7" eb="9">
      <t>シュトク</t>
    </rPh>
    <rPh sb="10" eb="12">
      <t>キュウジツ</t>
    </rPh>
    <rPh sb="12" eb="14">
      <t>シュッキン</t>
    </rPh>
    <rPh sb="16" eb="17">
      <t>ツキ</t>
    </rPh>
    <rPh sb="18" eb="20">
      <t>ドウゲツ</t>
    </rPh>
    <rPh sb="21" eb="23">
      <t>シュトク</t>
    </rPh>
    <rPh sb="25" eb="27">
      <t>バアイ</t>
    </rPh>
    <rPh sb="28" eb="30">
      <t>シュッキン</t>
    </rPh>
    <rPh sb="30" eb="32">
      <t>ニッスウ</t>
    </rPh>
    <rPh sb="33" eb="34">
      <t>フク</t>
    </rPh>
    <phoneticPr fontId="1"/>
  </si>
  <si>
    <t>水</t>
    <rPh sb="0" eb="1">
      <t>スイ</t>
    </rPh>
    <phoneticPr fontId="1"/>
  </si>
  <si>
    <t>休</t>
    <rPh sb="0" eb="1">
      <t>ヤス</t>
    </rPh>
    <phoneticPr fontId="1"/>
  </si>
  <si>
    <t>月</t>
    <rPh sb="0" eb="1">
      <t>ガツ</t>
    </rPh>
    <phoneticPr fontId="1"/>
  </si>
  <si>
    <t>勤務を要しない日（土、日、祝日、シフト制による休日　等）を記入</t>
    <rPh sb="0" eb="2">
      <t>キンム</t>
    </rPh>
    <rPh sb="3" eb="4">
      <t>ヨウ</t>
    </rPh>
    <rPh sb="7" eb="8">
      <t>ヒ</t>
    </rPh>
    <rPh sb="9" eb="10">
      <t>ド</t>
    </rPh>
    <rPh sb="11" eb="12">
      <t>ニチ</t>
    </rPh>
    <rPh sb="13" eb="15">
      <t>シュクジツ</t>
    </rPh>
    <rPh sb="19" eb="20">
      <t>セイ</t>
    </rPh>
    <rPh sb="23" eb="25">
      <t>キュウジツ</t>
    </rPh>
    <rPh sb="26" eb="27">
      <t>トウ</t>
    </rPh>
    <rPh sb="29" eb="31">
      <t>キニュウ</t>
    </rPh>
    <phoneticPr fontId="1"/>
  </si>
  <si>
    <t>会計年度任用職員勤務日数不足による退職日算定シート</t>
    <rPh sb="0" eb="8">
      <t>カイケイネンドニンヨウショクイン</t>
    </rPh>
    <rPh sb="8" eb="12">
      <t>キンムニッスウ</t>
    </rPh>
    <rPh sb="12" eb="14">
      <t>フソク</t>
    </rPh>
    <rPh sb="17" eb="20">
      <t>タイショクビ</t>
    </rPh>
    <rPh sb="20" eb="22">
      <t>サンテイ</t>
    </rPh>
    <phoneticPr fontId="1"/>
  </si>
  <si>
    <t>※黄色部分に入力</t>
    <rPh sb="1" eb="3">
      <t>キイロ</t>
    </rPh>
    <rPh sb="3" eb="5">
      <t>ブブン</t>
    </rPh>
    <rPh sb="6" eb="8">
      <t>ニュウリョク</t>
    </rPh>
    <phoneticPr fontId="1"/>
  </si>
  <si>
    <t>（土、日、祝日、シフト制による休日、12月29日～1月3日　等）</t>
    <rPh sb="20" eb="21">
      <t>ツキ</t>
    </rPh>
    <rPh sb="23" eb="24">
      <t>ニチ</t>
    </rPh>
    <rPh sb="26" eb="27">
      <t>ガツ</t>
    </rPh>
    <rPh sb="28" eb="29">
      <t>ニチ</t>
    </rPh>
    <phoneticPr fontId="1"/>
  </si>
  <si>
    <t>祝日</t>
    <rPh sb="0" eb="2">
      <t>シュクジツ</t>
    </rPh>
    <phoneticPr fontId="1"/>
  </si>
  <si>
    <t>③出勤必要残日数（職員みなし日数-その日までの出勤日数）</t>
    <rPh sb="1" eb="3">
      <t>シュッキン</t>
    </rPh>
    <rPh sb="3" eb="5">
      <t>ヒツヨウ</t>
    </rPh>
    <rPh sb="5" eb="6">
      <t>ザン</t>
    </rPh>
    <rPh sb="6" eb="8">
      <t>ニッスウ</t>
    </rPh>
    <rPh sb="9" eb="11">
      <t>ショクイン</t>
    </rPh>
    <rPh sb="14" eb="16">
      <t>ニッスウ</t>
    </rPh>
    <rPh sb="19" eb="20">
      <t>ヒ</t>
    </rPh>
    <rPh sb="23" eb="25">
      <t>シュッキン</t>
    </rPh>
    <rPh sb="25" eb="27">
      <t>ニッスウ</t>
    </rPh>
    <phoneticPr fontId="1"/>
  </si>
  <si>
    <t>①出勤日数（その日までに出勤した日数）</t>
    <rPh sb="1" eb="3">
      <t>シュッキン</t>
    </rPh>
    <rPh sb="3" eb="5">
      <t>ニッスウ</t>
    </rPh>
    <rPh sb="8" eb="9">
      <t>ヒ</t>
    </rPh>
    <rPh sb="12" eb="14">
      <t>シュッキン</t>
    </rPh>
    <rPh sb="16" eb="18">
      <t>ニッスウ</t>
    </rPh>
    <phoneticPr fontId="1"/>
  </si>
  <si>
    <t>(1)-2</t>
    <phoneticPr fontId="1"/>
  </si>
  <si>
    <t>(3)</t>
    <phoneticPr fontId="1"/>
  </si>
  <si>
    <t>(4)</t>
    <phoneticPr fontId="1"/>
  </si>
  <si>
    <t>(1)</t>
    <phoneticPr fontId="1"/>
  </si>
  <si>
    <t>(2)</t>
    <phoneticPr fontId="1"/>
  </si>
  <si>
    <t>勤務を要しない日数</t>
    <rPh sb="0" eb="2">
      <t>キンム</t>
    </rPh>
    <rPh sb="3" eb="4">
      <t>ヨウ</t>
    </rPh>
    <rPh sb="7" eb="9">
      <t>ニッスウ</t>
    </rPh>
    <phoneticPr fontId="1"/>
  </si>
  <si>
    <t>出勤した日数</t>
    <rPh sb="0" eb="2">
      <t>シュッキン</t>
    </rPh>
    <rPh sb="4" eb="6">
      <t>ニッスウ</t>
    </rPh>
    <phoneticPr fontId="1"/>
  </si>
  <si>
    <t>(5)</t>
    <phoneticPr fontId="1"/>
  </si>
  <si>
    <t>→</t>
    <phoneticPr fontId="1"/>
  </si>
  <si>
    <t>入力した月の初日（1日）の曜日を入力（2日目以降自動表示）　　　</t>
    <phoneticPr fontId="1"/>
  </si>
  <si>
    <t>(6)</t>
    <phoneticPr fontId="1"/>
  </si>
  <si>
    <t>勤務日数が職員みなし日数に満たない月を入力</t>
    <rPh sb="0" eb="2">
      <t>キンム</t>
    </rPh>
    <rPh sb="2" eb="4">
      <t>ニッスウ</t>
    </rPh>
    <rPh sb="5" eb="7">
      <t>ショクイン</t>
    </rPh>
    <rPh sb="10" eb="12">
      <t>ニッスウ</t>
    </rPh>
    <rPh sb="13" eb="14">
      <t>ミ</t>
    </rPh>
    <rPh sb="17" eb="18">
      <t>ツキ</t>
    </rPh>
    <rPh sb="19" eb="21">
      <t>ニュウリョク</t>
    </rPh>
    <phoneticPr fontId="1"/>
  </si>
  <si>
    <t>(1)において「2月」とした場合、うるう年の場合はその旨入力</t>
    <rPh sb="9" eb="10">
      <t>ガツ</t>
    </rPh>
    <rPh sb="14" eb="16">
      <t>バアイ</t>
    </rPh>
    <rPh sb="20" eb="21">
      <t>ドシ</t>
    </rPh>
    <rPh sb="22" eb="24">
      <t>バアイ</t>
    </rPh>
    <rPh sb="27" eb="28">
      <t>ムネ</t>
    </rPh>
    <rPh sb="28" eb="30">
      <t>ニュウリョク</t>
    </rPh>
    <phoneticPr fontId="1"/>
  </si>
  <si>
    <t>(1)において入力した月の初日（1日）の曜日を入力（2日目以降自動表示）</t>
    <rPh sb="7" eb="9">
      <t>ニュウリョク</t>
    </rPh>
    <rPh sb="11" eb="12">
      <t>ツキ</t>
    </rPh>
    <rPh sb="13" eb="15">
      <t>ショニチ</t>
    </rPh>
    <rPh sb="17" eb="18">
      <t>ニチ</t>
    </rPh>
    <rPh sb="20" eb="22">
      <t>ヨウビ</t>
    </rPh>
    <rPh sb="23" eb="25">
      <t>ニュウリョク</t>
    </rPh>
    <rPh sb="27" eb="28">
      <t>ニチ</t>
    </rPh>
    <rPh sb="28" eb="29">
      <t>メ</t>
    </rPh>
    <rPh sb="29" eb="31">
      <t>イコウ</t>
    </rPh>
    <rPh sb="31" eb="33">
      <t>ジドウ</t>
    </rPh>
    <rPh sb="33" eb="35">
      <t>ヒョウジ</t>
    </rPh>
    <phoneticPr fontId="1"/>
  </si>
  <si>
    <t>勤務を要しない日を入力</t>
    <rPh sb="0" eb="2">
      <t>キンム</t>
    </rPh>
    <rPh sb="3" eb="4">
      <t>ヨウ</t>
    </rPh>
    <rPh sb="7" eb="8">
      <t>ヒ</t>
    </rPh>
    <rPh sb="9" eb="11">
      <t>ニュウリョク</t>
    </rPh>
    <phoneticPr fontId="1"/>
  </si>
  <si>
    <t>出勤した日すべてに「〇」を入力</t>
    <rPh sb="0" eb="2">
      <t>シュッキン</t>
    </rPh>
    <rPh sb="4" eb="5">
      <t>ヒ</t>
    </rPh>
    <rPh sb="13" eb="15">
      <t>ニュウリョク</t>
    </rPh>
    <phoneticPr fontId="1"/>
  </si>
  <si>
    <t>(3)(4)で入力した日数を確認</t>
    <rPh sb="7" eb="9">
      <t>ニュウリョク</t>
    </rPh>
    <rPh sb="11" eb="13">
      <t>ニッスウ</t>
    </rPh>
    <rPh sb="14" eb="16">
      <t>カクニン</t>
    </rPh>
    <phoneticPr fontId="1"/>
  </si>
  <si>
    <t>「退職日」と表示された日を請求書類に記入</t>
    <rPh sb="1" eb="4">
      <t>タイショクビ</t>
    </rPh>
    <rPh sb="6" eb="8">
      <t>ヒョウジ</t>
    </rPh>
    <rPh sb="11" eb="12">
      <t>ヒ</t>
    </rPh>
    <rPh sb="13" eb="17">
      <t>セイキュウショルイ</t>
    </rPh>
    <rPh sb="18" eb="20">
      <t>キニュウ</t>
    </rPh>
    <phoneticPr fontId="1"/>
  </si>
  <si>
    <t>　　　　　　　　　：休日出勤した月と別月で取得した場合→出勤日数含む</t>
    <rPh sb="10" eb="12">
      <t>キュウジツ</t>
    </rPh>
    <rPh sb="12" eb="14">
      <t>シュッキン</t>
    </rPh>
    <rPh sb="16" eb="17">
      <t>ツキ</t>
    </rPh>
    <rPh sb="18" eb="19">
      <t>ベツ</t>
    </rPh>
    <rPh sb="19" eb="20">
      <t>ツキ</t>
    </rPh>
    <rPh sb="21" eb="23">
      <t>シュトク</t>
    </rPh>
    <rPh sb="25" eb="27">
      <t>バアイ</t>
    </rPh>
    <rPh sb="28" eb="30">
      <t>シュッキン</t>
    </rPh>
    <rPh sb="30" eb="32">
      <t>ニッスウ</t>
    </rPh>
    <rPh sb="32" eb="33">
      <t>フク</t>
    </rPh>
    <phoneticPr fontId="1"/>
  </si>
  <si>
    <t>出勤した日に〇</t>
    <rPh sb="0" eb="2">
      <t>シュッキン</t>
    </rPh>
    <rPh sb="4" eb="5">
      <t>ヒ</t>
    </rPh>
    <phoneticPr fontId="1"/>
  </si>
  <si>
    <t>勤務を要する日数</t>
    <rPh sb="0" eb="2">
      <t>キンム</t>
    </rPh>
    <rPh sb="3" eb="4">
      <t>ヨウ</t>
    </rPh>
    <rPh sb="6" eb="7">
      <t>ヒ</t>
    </rPh>
    <rPh sb="7" eb="8">
      <t>スウ</t>
    </rPh>
    <phoneticPr fontId="1"/>
  </si>
  <si>
    <t>←</t>
    <phoneticPr fontId="1"/>
  </si>
  <si>
    <t>20日に満たない場合：18日-（20日-左記日数）＝職員みなし日数</t>
    <rPh sb="2" eb="3">
      <t>ニチ</t>
    </rPh>
    <rPh sb="4" eb="5">
      <t>ミ</t>
    </rPh>
    <rPh sb="8" eb="10">
      <t>バアイ</t>
    </rPh>
    <rPh sb="13" eb="14">
      <t>ニチ</t>
    </rPh>
    <rPh sb="18" eb="19">
      <t>ニチ</t>
    </rPh>
    <rPh sb="20" eb="22">
      <t>サキ</t>
    </rPh>
    <rPh sb="22" eb="24">
      <t>ニッスウ</t>
    </rPh>
    <rPh sb="26" eb="28">
      <t>ショクイン</t>
    </rPh>
    <rPh sb="31" eb="33">
      <t>ニッスウ</t>
    </rPh>
    <phoneticPr fontId="1"/>
  </si>
  <si>
    <t>木</t>
  </si>
  <si>
    <t>休み</t>
    <rPh sb="0" eb="1">
      <t>ヤス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</si>
</sst>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日&quot;"/>
  </numFmts>
  <fonts count="8">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b/>
      <sz val="9"/>
      <color indexed="81"/>
      <name val="MS P ゴシック"/>
      <family val="3"/>
      <charset val="128"/>
    </font>
    <font>
      <b/>
      <sz val="11"/>
      <color theme="1"/>
      <name val="游ゴシック"/>
      <family val="3"/>
      <charset val="128"/>
      <scheme val="minor"/>
    </font>
    <font>
      <b/>
      <sz val="16"/>
      <color theme="1"/>
      <name val="游ゴシック"/>
      <family val="3"/>
      <charset val="128"/>
      <scheme val="minor"/>
    </font>
    <font>
      <sz val="11"/>
      <color rgb="FFFF0000"/>
      <name val="游ゴシック"/>
      <family val="3"/>
      <charset val="128"/>
      <scheme val="minor"/>
    </font>
    <font>
      <b/>
      <sz val="14"/>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64">
    <border>
      <left/>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ck">
        <color auto="1"/>
      </left>
      <right style="thin">
        <color auto="1"/>
      </right>
      <top/>
      <bottom style="hair">
        <color auto="1"/>
      </bottom>
      <diagonal/>
    </border>
    <border>
      <left style="thin">
        <color auto="1"/>
      </left>
      <right style="thick">
        <color auto="1"/>
      </right>
      <top/>
      <bottom style="hair">
        <color auto="1"/>
      </bottom>
      <diagonal/>
    </border>
    <border>
      <left style="thick">
        <color auto="1"/>
      </left>
      <right style="thin">
        <color auto="1"/>
      </right>
      <top style="hair">
        <color auto="1"/>
      </top>
      <bottom style="hair">
        <color auto="1"/>
      </bottom>
      <diagonal/>
    </border>
    <border>
      <left style="thin">
        <color auto="1"/>
      </left>
      <right style="thick">
        <color auto="1"/>
      </right>
      <top style="hair">
        <color auto="1"/>
      </top>
      <bottom style="hair">
        <color auto="1"/>
      </bottom>
      <diagonal/>
    </border>
    <border>
      <left style="thick">
        <color auto="1"/>
      </left>
      <right style="thin">
        <color auto="1"/>
      </right>
      <top style="hair">
        <color auto="1"/>
      </top>
      <bottom/>
      <diagonal/>
    </border>
    <border>
      <left style="thin">
        <color auto="1"/>
      </left>
      <right style="thick">
        <color auto="1"/>
      </right>
      <top style="hair">
        <color auto="1"/>
      </top>
      <bottom/>
      <diagonal/>
    </border>
    <border>
      <left style="thick">
        <color auto="1"/>
      </left>
      <right style="thin">
        <color auto="1"/>
      </right>
      <top style="hair">
        <color auto="1"/>
      </top>
      <bottom style="thick">
        <color auto="1"/>
      </bottom>
      <diagonal/>
    </border>
    <border>
      <left style="thin">
        <color auto="1"/>
      </left>
      <right style="thin">
        <color auto="1"/>
      </right>
      <top style="hair">
        <color auto="1"/>
      </top>
      <bottom style="thick">
        <color auto="1"/>
      </bottom>
      <diagonal/>
    </border>
    <border>
      <left style="thin">
        <color auto="1"/>
      </left>
      <right style="thick">
        <color auto="1"/>
      </right>
      <top style="hair">
        <color auto="1"/>
      </top>
      <bottom style="thick">
        <color auto="1"/>
      </bottom>
      <diagonal/>
    </border>
    <border>
      <left style="thin">
        <color auto="1"/>
      </left>
      <right style="thin">
        <color auto="1"/>
      </right>
      <top style="double">
        <color auto="1"/>
      </top>
      <bottom style="double">
        <color auto="1"/>
      </bottom>
      <diagonal/>
    </border>
    <border>
      <left style="thin">
        <color auto="1"/>
      </left>
      <right style="thick">
        <color auto="1"/>
      </right>
      <top style="double">
        <color auto="1"/>
      </top>
      <bottom style="double">
        <color auto="1"/>
      </bottom>
      <diagonal/>
    </border>
    <border>
      <left style="thick">
        <color auto="1"/>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ck">
        <color auto="1"/>
      </right>
      <top style="thin">
        <color auto="1"/>
      </top>
      <bottom style="double">
        <color auto="1"/>
      </bottom>
      <diagonal/>
    </border>
    <border>
      <left style="thin">
        <color auto="1"/>
      </left>
      <right/>
      <top style="double">
        <color auto="1"/>
      </top>
      <bottom style="double">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top style="hair">
        <color auto="1"/>
      </top>
      <bottom style="thick">
        <color auto="1"/>
      </bottom>
      <diagonal/>
    </border>
    <border>
      <left style="double">
        <color auto="1"/>
      </left>
      <right style="double">
        <color auto="1"/>
      </right>
      <top style="double">
        <color auto="1"/>
      </top>
      <bottom style="thin">
        <color auto="1"/>
      </bottom>
      <diagonal/>
    </border>
    <border>
      <left style="double">
        <color auto="1"/>
      </left>
      <right style="double">
        <color auto="1"/>
      </right>
      <top style="thin">
        <color auto="1"/>
      </top>
      <bottom style="double">
        <color auto="1"/>
      </bottom>
      <diagonal/>
    </border>
    <border>
      <left style="double">
        <color auto="1"/>
      </left>
      <right style="thin">
        <color auto="1"/>
      </right>
      <top style="double">
        <color auto="1"/>
      </top>
      <bottom style="double">
        <color auto="1"/>
      </bottom>
      <diagonal/>
    </border>
    <border>
      <left style="thick">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thin">
        <color auto="1"/>
      </left>
      <right style="thick">
        <color auto="1"/>
      </right>
      <top style="double">
        <color auto="1"/>
      </top>
      <bottom style="hair">
        <color auto="1"/>
      </bottom>
      <diagonal/>
    </border>
    <border>
      <left style="double">
        <color auto="1"/>
      </left>
      <right style="double">
        <color auto="1"/>
      </right>
      <top/>
      <bottom/>
      <diagonal/>
    </border>
    <border>
      <left style="double">
        <color auto="1"/>
      </left>
      <right style="thin">
        <color auto="1"/>
      </right>
      <top style="thin">
        <color auto="1"/>
      </top>
      <bottom style="double">
        <color auto="1"/>
      </bottom>
      <diagonal/>
    </border>
    <border>
      <left style="thick">
        <color auto="1"/>
      </left>
      <right/>
      <top/>
      <bottom style="thick">
        <color auto="1"/>
      </bottom>
      <diagonal/>
    </border>
    <border>
      <left style="thick">
        <color auto="1"/>
      </left>
      <right/>
      <top style="thick">
        <color auto="1"/>
      </top>
      <bottom style="thin">
        <color auto="1"/>
      </bottom>
      <diagonal/>
    </border>
    <border>
      <left style="thick">
        <color auto="1"/>
      </left>
      <right/>
      <top style="thin">
        <color auto="1"/>
      </top>
      <bottom style="double">
        <color auto="1"/>
      </bottom>
      <diagonal/>
    </border>
    <border>
      <left/>
      <right style="thick">
        <color auto="1"/>
      </right>
      <top style="thick">
        <color auto="1"/>
      </top>
      <bottom style="double">
        <color auto="1"/>
      </bottom>
      <diagonal/>
    </border>
    <border>
      <left style="thick">
        <color auto="1"/>
      </left>
      <right style="thin">
        <color auto="1"/>
      </right>
      <top style="thick">
        <color auto="1"/>
      </top>
      <bottom style="double">
        <color auto="1"/>
      </bottom>
      <diagonal/>
    </border>
    <border>
      <left style="thin">
        <color auto="1"/>
      </left>
      <right/>
      <top style="thick">
        <color auto="1"/>
      </top>
      <bottom style="thin">
        <color auto="1"/>
      </bottom>
      <diagonal/>
    </border>
    <border>
      <left style="thin">
        <color auto="1"/>
      </left>
      <right/>
      <top style="thin">
        <color auto="1"/>
      </top>
      <bottom style="double">
        <color auto="1"/>
      </bottom>
      <diagonal/>
    </border>
    <border>
      <left style="thick">
        <color auto="1"/>
      </left>
      <right/>
      <top style="thick">
        <color auto="1"/>
      </top>
      <bottom style="double">
        <color auto="1"/>
      </bottom>
      <diagonal/>
    </border>
    <border>
      <left/>
      <right/>
      <top style="double">
        <color auto="1"/>
      </top>
      <bottom style="double">
        <color auto="1"/>
      </bottom>
      <diagonal/>
    </border>
    <border>
      <left style="thick">
        <color auto="1"/>
      </left>
      <right/>
      <top style="double">
        <color auto="1"/>
      </top>
      <bottom style="double">
        <color auto="1"/>
      </bottom>
      <diagonal/>
    </border>
    <border>
      <left style="hair">
        <color auto="1"/>
      </left>
      <right/>
      <top style="thick">
        <color auto="1"/>
      </top>
      <bottom style="double">
        <color auto="1"/>
      </bottom>
      <diagonal/>
    </border>
    <border>
      <left style="hair">
        <color auto="1"/>
      </left>
      <right/>
      <top style="double">
        <color auto="1"/>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style="thick">
        <color auto="1"/>
      </bottom>
      <diagonal/>
    </border>
    <border>
      <left/>
      <right style="thick">
        <color auto="1"/>
      </right>
      <top style="hair">
        <color auto="1"/>
      </top>
      <bottom style="thick">
        <color auto="1"/>
      </bottom>
      <diagonal/>
    </border>
    <border>
      <left style="hair">
        <color auto="1"/>
      </left>
      <right/>
      <top style="hair">
        <color auto="1"/>
      </top>
      <bottom style="hair">
        <color auto="1"/>
      </bottom>
      <diagonal/>
    </border>
    <border>
      <left/>
      <right style="thick">
        <color auto="1"/>
      </right>
      <top style="hair">
        <color auto="1"/>
      </top>
      <bottom style="hair">
        <color auto="1"/>
      </bottom>
      <diagonal/>
    </border>
    <border>
      <left style="hair">
        <color auto="1"/>
      </left>
      <right/>
      <top style="double">
        <color auto="1"/>
      </top>
      <bottom style="hair">
        <color auto="1"/>
      </bottom>
      <diagonal/>
    </border>
    <border>
      <left/>
      <right style="thick">
        <color auto="1"/>
      </right>
      <top style="double">
        <color auto="1"/>
      </top>
      <bottom style="hair">
        <color auto="1"/>
      </bottom>
      <diagonal/>
    </border>
    <border>
      <left style="hair">
        <color auto="1"/>
      </left>
      <right/>
      <top style="thin">
        <color auto="1"/>
      </top>
      <bottom style="double">
        <color auto="1"/>
      </bottom>
      <diagonal/>
    </border>
    <border>
      <left/>
      <right style="thick">
        <color auto="1"/>
      </right>
      <top style="thin">
        <color auto="1"/>
      </top>
      <bottom style="double">
        <color auto="1"/>
      </bottom>
      <diagonal/>
    </border>
    <border>
      <left style="hair">
        <color auto="1"/>
      </left>
      <right/>
      <top style="thick">
        <color auto="1"/>
      </top>
      <bottom style="thin">
        <color auto="1"/>
      </bottom>
      <diagonal/>
    </border>
    <border>
      <left/>
      <right style="thick">
        <color auto="1"/>
      </right>
      <top style="thick">
        <color auto="1"/>
      </top>
      <bottom style="thin">
        <color auto="1"/>
      </bottom>
      <diagonal/>
    </border>
    <border>
      <left/>
      <right style="double">
        <color auto="1"/>
      </right>
      <top/>
      <bottom style="double">
        <color auto="1"/>
      </bottom>
      <diagonal/>
    </border>
    <border>
      <left style="double">
        <color auto="1"/>
      </left>
      <right/>
      <top style="double">
        <color auto="1"/>
      </top>
      <bottom style="thin">
        <color auto="1"/>
      </bottom>
      <diagonal/>
    </border>
    <border>
      <left style="double">
        <color auto="1"/>
      </left>
      <right/>
      <top/>
      <bottom style="double">
        <color auto="1"/>
      </bottom>
      <diagonal/>
    </border>
    <border>
      <left/>
      <right style="double">
        <color auto="1"/>
      </right>
      <top style="double">
        <color auto="1"/>
      </top>
      <bottom style="thin">
        <color auto="1"/>
      </bottom>
      <diagonal/>
    </border>
  </borders>
  <cellStyleXfs count="1">
    <xf numFmtId="0" fontId="0" fillId="0" borderId="0">
      <alignment vertical="center"/>
    </xf>
  </cellStyleXfs>
  <cellXfs count="85">
    <xf numFmtId="0" fontId="0" fillId="0" borderId="0" xfId="0">
      <alignment vertical="center"/>
    </xf>
    <xf numFmtId="0" fontId="2" fillId="0" borderId="0" xfId="0" applyFont="1">
      <alignment vertical="center"/>
    </xf>
    <xf numFmtId="176" fontId="0" fillId="0" borderId="0" xfId="0" applyNumberFormat="1">
      <alignment vertical="center"/>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1" xfId="0" applyBorder="1">
      <alignment vertical="center"/>
    </xf>
    <xf numFmtId="0" fontId="0" fillId="0" borderId="7" xfId="0" applyBorder="1">
      <alignment vertical="center"/>
    </xf>
    <xf numFmtId="0" fontId="0" fillId="0" borderId="8" xfId="0" applyBorder="1">
      <alignment vertical="center"/>
    </xf>
    <xf numFmtId="0" fontId="0" fillId="0" borderId="2"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5"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2" borderId="28" xfId="0" applyFill="1" applyBorder="1">
      <alignment vertical="center"/>
    </xf>
    <xf numFmtId="0" fontId="4" fillId="2" borderId="29" xfId="0" applyFont="1" applyFill="1" applyBorder="1">
      <alignment vertical="center"/>
    </xf>
    <xf numFmtId="0" fontId="4" fillId="2" borderId="13" xfId="0" applyFont="1" applyFill="1" applyBorder="1">
      <alignment vertical="center"/>
    </xf>
    <xf numFmtId="0" fontId="4" fillId="2" borderId="14" xfId="0" applyFont="1" applyFill="1" applyBorder="1">
      <alignment vertical="center"/>
    </xf>
    <xf numFmtId="0" fontId="4" fillId="2" borderId="22" xfId="0" applyFont="1" applyFill="1"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4" fillId="2" borderId="33" xfId="0" applyFont="1" applyFill="1" applyBorder="1">
      <alignment vertical="center"/>
    </xf>
    <xf numFmtId="0" fontId="0" fillId="0" borderId="34" xfId="0" applyBorder="1">
      <alignment vertical="center"/>
    </xf>
    <xf numFmtId="0" fontId="0" fillId="0" borderId="20" xfId="0" applyBorder="1">
      <alignment vertical="center"/>
    </xf>
    <xf numFmtId="0" fontId="0" fillId="0" borderId="36" xfId="0" applyBorder="1">
      <alignment vertical="center"/>
    </xf>
    <xf numFmtId="0" fontId="0" fillId="0" borderId="37" xfId="0" applyBorder="1" applyAlignment="1">
      <alignment horizontal="center" vertical="center" textRotation="255"/>
    </xf>
    <xf numFmtId="0" fontId="0" fillId="0" borderId="19" xfId="0" applyBorder="1">
      <alignment vertical="center"/>
    </xf>
    <xf numFmtId="0" fontId="0" fillId="0" borderId="21" xfId="0" applyBorder="1">
      <alignment vertical="center"/>
    </xf>
    <xf numFmtId="0" fontId="0" fillId="0" borderId="41" xfId="0" applyBorder="1">
      <alignment vertical="center"/>
    </xf>
    <xf numFmtId="0" fontId="0" fillId="0" borderId="42" xfId="0" applyBorder="1">
      <alignment vertical="center"/>
    </xf>
    <xf numFmtId="0" fontId="0" fillId="0" borderId="48" xfId="0" applyBorder="1">
      <alignment vertical="center"/>
    </xf>
    <xf numFmtId="0" fontId="0" fillId="0" borderId="49" xfId="0" applyBorder="1">
      <alignment vertical="center"/>
    </xf>
    <xf numFmtId="0" fontId="4" fillId="0" borderId="0" xfId="0" applyFont="1">
      <alignment vertical="center"/>
    </xf>
    <xf numFmtId="0" fontId="0" fillId="0" borderId="43" xfId="0" applyBorder="1" applyAlignment="1">
      <alignment horizontal="left" vertical="center"/>
    </xf>
    <xf numFmtId="0" fontId="0" fillId="0" borderId="60" xfId="0" applyBorder="1">
      <alignment vertical="center"/>
    </xf>
    <xf numFmtId="49" fontId="0" fillId="0" borderId="61" xfId="0" applyNumberFormat="1" applyBorder="1">
      <alignment vertical="center"/>
    </xf>
    <xf numFmtId="0" fontId="4" fillId="2" borderId="62" xfId="0" applyFont="1" applyFill="1" applyBorder="1">
      <alignment vertical="center"/>
    </xf>
    <xf numFmtId="0" fontId="0" fillId="0" borderId="63" xfId="0" applyBorder="1">
      <alignment vertical="center"/>
    </xf>
    <xf numFmtId="49" fontId="0" fillId="3" borderId="0" xfId="0" applyNumberFormat="1" applyFill="1" applyAlignment="1">
      <alignment horizontal="right" vertical="center"/>
    </xf>
    <xf numFmtId="0" fontId="0" fillId="3" borderId="47" xfId="0" applyFill="1" applyBorder="1" applyAlignment="1">
      <alignment horizontal="left" vertical="center"/>
    </xf>
    <xf numFmtId="0" fontId="0" fillId="3" borderId="48" xfId="0" applyFill="1" applyBorder="1" applyAlignment="1">
      <alignment horizontal="left" vertical="center"/>
    </xf>
    <xf numFmtId="0" fontId="0" fillId="3" borderId="48" xfId="0" applyFill="1" applyBorder="1">
      <alignment vertical="center"/>
    </xf>
    <xf numFmtId="0" fontId="0" fillId="3" borderId="49" xfId="0" applyFill="1" applyBorder="1">
      <alignment vertical="center"/>
    </xf>
    <xf numFmtId="49" fontId="0" fillId="3" borderId="44" xfId="0" applyNumberFormat="1" applyFill="1" applyBorder="1">
      <alignment vertical="center"/>
    </xf>
    <xf numFmtId="0" fontId="0" fillId="3" borderId="46" xfId="0" applyFill="1" applyBorder="1">
      <alignment vertical="center"/>
    </xf>
    <xf numFmtId="0" fontId="0" fillId="3" borderId="46" xfId="0" applyFill="1" applyBorder="1" applyAlignment="1">
      <alignment horizontal="left" vertical="center"/>
    </xf>
    <xf numFmtId="49" fontId="2" fillId="0" borderId="0" xfId="0" applyNumberFormat="1" applyFont="1">
      <alignment vertical="center"/>
    </xf>
    <xf numFmtId="49" fontId="6" fillId="0" borderId="0" xfId="0" applyNumberFormat="1" applyFont="1">
      <alignment vertical="center"/>
    </xf>
    <xf numFmtId="176" fontId="7" fillId="0" borderId="39" xfId="0" applyNumberFormat="1" applyFont="1" applyBorder="1">
      <alignment vertical="center"/>
    </xf>
    <xf numFmtId="176" fontId="7" fillId="0" borderId="17" xfId="0" applyNumberFormat="1" applyFont="1" applyBorder="1">
      <alignment vertical="center"/>
    </xf>
    <xf numFmtId="176" fontId="7" fillId="0" borderId="40" xfId="0" applyNumberFormat="1" applyFont="1" applyBorder="1">
      <alignment vertical="center"/>
    </xf>
    <xf numFmtId="176" fontId="7" fillId="0" borderId="16" xfId="0" applyNumberFormat="1" applyFont="1" applyBorder="1">
      <alignment vertical="center"/>
    </xf>
    <xf numFmtId="176" fontId="7" fillId="0" borderId="18" xfId="0" applyNumberFormat="1" applyFont="1" applyBorder="1">
      <alignment vertical="center"/>
    </xf>
    <xf numFmtId="0" fontId="4" fillId="2" borderId="62" xfId="0" applyFont="1" applyFill="1" applyBorder="1" applyProtection="1">
      <alignment vertical="center"/>
      <protection locked="0"/>
    </xf>
    <xf numFmtId="0" fontId="0" fillId="2" borderId="28" xfId="0" applyFill="1" applyBorder="1" applyProtection="1">
      <alignment vertical="center"/>
      <protection locked="0"/>
    </xf>
    <xf numFmtId="0" fontId="4" fillId="2" borderId="33" xfId="0" applyFont="1" applyFill="1" applyBorder="1" applyProtection="1">
      <alignment vertical="center"/>
      <protection locked="0"/>
    </xf>
    <xf numFmtId="0" fontId="4" fillId="2" borderId="29" xfId="0" applyFont="1" applyFill="1" applyBorder="1" applyProtection="1">
      <alignment vertical="center"/>
      <protection locked="0"/>
    </xf>
    <xf numFmtId="0" fontId="4" fillId="2" borderId="13" xfId="0" applyFont="1" applyFill="1" applyBorder="1" applyProtection="1">
      <alignment vertical="center"/>
      <protection locked="0"/>
    </xf>
    <xf numFmtId="0" fontId="4" fillId="2" borderId="22" xfId="0" applyFont="1" applyFill="1" applyBorder="1" applyProtection="1">
      <alignment vertical="center"/>
      <protection locked="0"/>
    </xf>
    <xf numFmtId="0" fontId="4" fillId="2" borderId="14" xfId="0" applyFont="1" applyFill="1" applyBorder="1" applyProtection="1">
      <alignment vertical="center"/>
      <protection locked="0"/>
    </xf>
    <xf numFmtId="0" fontId="0" fillId="0" borderId="52" xfId="0" applyBorder="1" applyAlignment="1">
      <alignment horizontal="right" vertical="center"/>
    </xf>
    <xf numFmtId="0" fontId="0" fillId="0" borderId="53" xfId="0" applyBorder="1" applyAlignment="1">
      <alignment horizontal="right" vertical="center"/>
    </xf>
    <xf numFmtId="0" fontId="0" fillId="0" borderId="15" xfId="0" applyBorder="1" applyAlignment="1">
      <alignment horizontal="center" vertical="center" textRotation="255"/>
    </xf>
    <xf numFmtId="0" fontId="0" fillId="0" borderId="35" xfId="0" applyBorder="1" applyAlignment="1">
      <alignment horizontal="center" vertical="center" textRotation="255"/>
    </xf>
    <xf numFmtId="0" fontId="5" fillId="0" borderId="0" xfId="0" applyFont="1" applyAlignment="1">
      <alignment horizontal="center" vertical="center"/>
    </xf>
    <xf numFmtId="0" fontId="0" fillId="0" borderId="47" xfId="0" applyBorder="1" applyAlignment="1">
      <alignment horizontal="left" vertical="center"/>
    </xf>
    <xf numFmtId="0" fontId="0" fillId="0" borderId="48" xfId="0" applyBorder="1" applyAlignment="1">
      <alignment horizontal="left"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4" xfId="0" applyBorder="1" applyAlignment="1">
      <alignment horizontal="right" vertical="center"/>
    </xf>
    <xf numFmtId="0" fontId="0" fillId="0" borderId="55" xfId="0" applyBorder="1" applyAlignment="1">
      <alignment horizontal="right"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45" xfId="0" applyBorder="1" applyAlignment="1">
      <alignment horizontal="center" vertical="center"/>
    </xf>
    <xf numFmtId="0" fontId="0" fillId="0" borderId="38" xfId="0" applyBorder="1" applyAlignment="1">
      <alignment horizontal="center" vertical="center"/>
    </xf>
  </cellXfs>
  <cellStyles count="1">
    <cellStyle name="標準"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78442</xdr:colOff>
      <xdr:row>40</xdr:row>
      <xdr:rowOff>168087</xdr:rowOff>
    </xdr:from>
    <xdr:to>
      <xdr:col>9</xdr:col>
      <xdr:colOff>268942</xdr:colOff>
      <xdr:row>42</xdr:row>
      <xdr:rowOff>179294</xdr:rowOff>
    </xdr:to>
    <xdr:sp macro="" textlink="">
      <xdr:nvSpPr>
        <xdr:cNvPr id="2" name="テキスト ボックス 1">
          <a:extLst>
            <a:ext uri="{FF2B5EF4-FFF2-40B4-BE49-F238E27FC236}">
              <a16:creationId xmlns:a16="http://schemas.microsoft.com/office/drawing/2014/main" id="{FBDB1887-8CBE-2A6B-E798-5AB1C1BB2202}"/>
            </a:ext>
          </a:extLst>
        </xdr:cNvPr>
        <xdr:cNvSpPr txBox="1"/>
      </xdr:nvSpPr>
      <xdr:spPr>
        <a:xfrm>
          <a:off x="7261413" y="10062881"/>
          <a:ext cx="2274794" cy="571501"/>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　記入例の場合の職員みなし日数：</a:t>
          </a:r>
          <a:r>
            <a:rPr kumimoji="1" lang="en-US" altLang="ja-JP" sz="1100"/>
            <a:t>17</a:t>
          </a:r>
          <a:r>
            <a:rPr kumimoji="1" lang="ja-JP" altLang="en-US" sz="1100"/>
            <a:t>日</a:t>
          </a:r>
        </a:p>
      </xdr:txBody>
    </xdr:sp>
    <xdr:clientData/>
  </xdr:twoCellAnchor>
  <xdr:twoCellAnchor>
    <xdr:from>
      <xdr:col>6</xdr:col>
      <xdr:colOff>89647</xdr:colOff>
      <xdr:row>43</xdr:row>
      <xdr:rowOff>89647</xdr:rowOff>
    </xdr:from>
    <xdr:to>
      <xdr:col>9</xdr:col>
      <xdr:colOff>437029</xdr:colOff>
      <xdr:row>44</xdr:row>
      <xdr:rowOff>112060</xdr:rowOff>
    </xdr:to>
    <xdr:sp macro="" textlink="">
      <xdr:nvSpPr>
        <xdr:cNvPr id="4" name="テキスト ボックス 3">
          <a:extLst>
            <a:ext uri="{FF2B5EF4-FFF2-40B4-BE49-F238E27FC236}">
              <a16:creationId xmlns:a16="http://schemas.microsoft.com/office/drawing/2014/main" id="{2B7D3171-122F-4A5A-A3CE-AE51407F2CC6}"/>
            </a:ext>
          </a:extLst>
        </xdr:cNvPr>
        <xdr:cNvSpPr txBox="1"/>
      </xdr:nvSpPr>
      <xdr:spPr>
        <a:xfrm>
          <a:off x="7272618" y="10802471"/>
          <a:ext cx="2431676" cy="280148"/>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　</a:t>
          </a:r>
          <a:r>
            <a:rPr kumimoji="1" lang="en-US" altLang="ja-JP" sz="1100"/>
            <a:t>22</a:t>
          </a:r>
          <a:r>
            <a:rPr kumimoji="1" lang="ja-JP" altLang="en-US" sz="1100"/>
            <a:t>日時点の出勤した日数：</a:t>
          </a:r>
          <a:r>
            <a:rPr kumimoji="1" lang="en-US" altLang="ja-JP" sz="1100"/>
            <a:t>10</a:t>
          </a:r>
          <a:r>
            <a:rPr kumimoji="1" lang="ja-JP" altLang="en-US" sz="1100"/>
            <a:t>日</a:t>
          </a:r>
          <a:endParaRPr kumimoji="1" lang="en-US" altLang="ja-JP" sz="1100"/>
        </a:p>
        <a:p>
          <a:endParaRPr kumimoji="1" lang="ja-JP" altLang="en-US" sz="1100"/>
        </a:p>
      </xdr:txBody>
    </xdr:sp>
    <xdr:clientData/>
  </xdr:twoCellAnchor>
  <xdr:twoCellAnchor>
    <xdr:from>
      <xdr:col>6</xdr:col>
      <xdr:colOff>100852</xdr:colOff>
      <xdr:row>45</xdr:row>
      <xdr:rowOff>56030</xdr:rowOff>
    </xdr:from>
    <xdr:to>
      <xdr:col>11</xdr:col>
      <xdr:colOff>56028</xdr:colOff>
      <xdr:row>48</xdr:row>
      <xdr:rowOff>44824</xdr:rowOff>
    </xdr:to>
    <xdr:sp macro="" textlink="">
      <xdr:nvSpPr>
        <xdr:cNvPr id="6" name="テキスト ボックス 5">
          <a:extLst>
            <a:ext uri="{FF2B5EF4-FFF2-40B4-BE49-F238E27FC236}">
              <a16:creationId xmlns:a16="http://schemas.microsoft.com/office/drawing/2014/main" id="{A45AB5F0-3B08-437F-BFD4-2652362468C5}"/>
            </a:ext>
          </a:extLst>
        </xdr:cNvPr>
        <xdr:cNvSpPr txBox="1"/>
      </xdr:nvSpPr>
      <xdr:spPr>
        <a:xfrm>
          <a:off x="7283823" y="11273118"/>
          <a:ext cx="3406587" cy="705971"/>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　</a:t>
          </a:r>
          <a:r>
            <a:rPr kumimoji="1" lang="en-US" altLang="ja-JP" sz="1100"/>
            <a:t>25</a:t>
          </a:r>
          <a:r>
            <a:rPr kumimoji="1" lang="ja-JP" altLang="en-US" sz="1100"/>
            <a:t>日時点</a:t>
          </a:r>
          <a:endParaRPr kumimoji="1" lang="en-US" altLang="ja-JP" sz="1100"/>
        </a:p>
        <a:p>
          <a:r>
            <a:rPr kumimoji="1" lang="ja-JP" altLang="en-US" sz="1100"/>
            <a:t>　　土日祝日を含めた残日数：</a:t>
          </a:r>
          <a:r>
            <a:rPr kumimoji="1" lang="en-US" altLang="ja-JP" sz="1100"/>
            <a:t>6</a:t>
          </a:r>
          <a:r>
            <a:rPr kumimoji="1" lang="ja-JP" altLang="en-US" sz="1100"/>
            <a:t>日（</a:t>
          </a:r>
          <a:r>
            <a:rPr kumimoji="1" lang="en-US" altLang="ja-JP" sz="1100"/>
            <a:t>26</a:t>
          </a:r>
          <a:r>
            <a:rPr kumimoji="1" lang="ja-JP" altLang="en-US" sz="1100"/>
            <a:t>日～</a:t>
          </a:r>
          <a:r>
            <a:rPr kumimoji="1" lang="en-US" altLang="ja-JP" sz="1100"/>
            <a:t>31</a:t>
          </a:r>
          <a:r>
            <a:rPr kumimoji="1" lang="ja-JP" altLang="en-US" sz="1100"/>
            <a:t>日）</a:t>
          </a:r>
        </a:p>
      </xdr:txBody>
    </xdr:sp>
    <xdr:clientData/>
  </xdr:twoCellAnchor>
  <xdr:twoCellAnchor>
    <xdr:from>
      <xdr:col>6</xdr:col>
      <xdr:colOff>324970</xdr:colOff>
      <xdr:row>19</xdr:row>
      <xdr:rowOff>11207</xdr:rowOff>
    </xdr:from>
    <xdr:to>
      <xdr:col>7</xdr:col>
      <xdr:colOff>498663</xdr:colOff>
      <xdr:row>40</xdr:row>
      <xdr:rowOff>168087</xdr:rowOff>
    </xdr:to>
    <xdr:cxnSp macro="">
      <xdr:nvCxnSpPr>
        <xdr:cNvPr id="8" name="直線コネクタ 7">
          <a:extLst>
            <a:ext uri="{FF2B5EF4-FFF2-40B4-BE49-F238E27FC236}">
              <a16:creationId xmlns:a16="http://schemas.microsoft.com/office/drawing/2014/main" id="{F2D21877-9174-C98F-6582-5CDCF8DC306E}"/>
            </a:ext>
          </a:extLst>
        </xdr:cNvPr>
        <xdr:cNvCxnSpPr>
          <a:stCxn id="2" idx="0"/>
          <a:endCxn id="27" idx="2"/>
        </xdr:cNvCxnSpPr>
      </xdr:nvCxnSpPr>
      <xdr:spPr>
        <a:xfrm flipH="1" flipV="1">
          <a:off x="7507941" y="4616825"/>
          <a:ext cx="890869" cy="5446056"/>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437029</xdr:colOff>
      <xdr:row>36</xdr:row>
      <xdr:rowOff>224118</xdr:rowOff>
    </xdr:from>
    <xdr:to>
      <xdr:col>10</xdr:col>
      <xdr:colOff>313765</xdr:colOff>
      <xdr:row>43</xdr:row>
      <xdr:rowOff>229721</xdr:rowOff>
    </xdr:to>
    <xdr:cxnSp macro="">
      <xdr:nvCxnSpPr>
        <xdr:cNvPr id="9" name="直線コネクタ 8">
          <a:extLst>
            <a:ext uri="{FF2B5EF4-FFF2-40B4-BE49-F238E27FC236}">
              <a16:creationId xmlns:a16="http://schemas.microsoft.com/office/drawing/2014/main" id="{602E679E-FCF8-46BC-AB3C-63737B188F2F}"/>
            </a:ext>
          </a:extLst>
        </xdr:cNvPr>
        <xdr:cNvCxnSpPr>
          <a:stCxn id="4" idx="3"/>
        </xdr:cNvCxnSpPr>
      </xdr:nvCxnSpPr>
      <xdr:spPr>
        <a:xfrm flipV="1">
          <a:off x="9704294" y="9155206"/>
          <a:ext cx="560295" cy="1787339"/>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89647</xdr:colOff>
      <xdr:row>35</xdr:row>
      <xdr:rowOff>173693</xdr:rowOff>
    </xdr:from>
    <xdr:to>
      <xdr:col>14</xdr:col>
      <xdr:colOff>437029</xdr:colOff>
      <xdr:row>42</xdr:row>
      <xdr:rowOff>22414</xdr:rowOff>
    </xdr:to>
    <xdr:cxnSp macro="">
      <xdr:nvCxnSpPr>
        <xdr:cNvPr id="14" name="直線コネクタ 13">
          <a:extLst>
            <a:ext uri="{FF2B5EF4-FFF2-40B4-BE49-F238E27FC236}">
              <a16:creationId xmlns:a16="http://schemas.microsoft.com/office/drawing/2014/main" id="{433189CC-9B7F-416F-B926-0B7CCC06C0EA}"/>
            </a:ext>
          </a:extLst>
        </xdr:cNvPr>
        <xdr:cNvCxnSpPr>
          <a:stCxn id="17" idx="3"/>
          <a:endCxn id="60" idx="0"/>
        </xdr:cNvCxnSpPr>
      </xdr:nvCxnSpPr>
      <xdr:spPr>
        <a:xfrm>
          <a:off x="12774706" y="8847046"/>
          <a:ext cx="347382" cy="1630456"/>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649941</xdr:colOff>
      <xdr:row>35</xdr:row>
      <xdr:rowOff>11207</xdr:rowOff>
    </xdr:from>
    <xdr:to>
      <xdr:col>14</xdr:col>
      <xdr:colOff>89647</xdr:colOff>
      <xdr:row>36</xdr:row>
      <xdr:rowOff>78443</xdr:rowOff>
    </xdr:to>
    <xdr:sp macro="" textlink="">
      <xdr:nvSpPr>
        <xdr:cNvPr id="17" name="正方形/長方形 16">
          <a:extLst>
            <a:ext uri="{FF2B5EF4-FFF2-40B4-BE49-F238E27FC236}">
              <a16:creationId xmlns:a16="http://schemas.microsoft.com/office/drawing/2014/main" id="{6A7D7E0A-EB24-5B3F-C385-14DF79E2A879}"/>
            </a:ext>
          </a:extLst>
        </xdr:cNvPr>
        <xdr:cNvSpPr/>
      </xdr:nvSpPr>
      <xdr:spPr>
        <a:xfrm>
          <a:off x="11967882" y="8684560"/>
          <a:ext cx="806824" cy="324971"/>
        </a:xfrm>
        <a:prstGeom prst="rect">
          <a:avLst/>
        </a:prstGeom>
        <a:noFill/>
        <a:ln w="38100">
          <a:solidFill>
            <a:srgbClr val="FF0000">
              <a:alpha val="98000"/>
            </a:srgb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605119</xdr:colOff>
      <xdr:row>36</xdr:row>
      <xdr:rowOff>190503</xdr:rowOff>
    </xdr:from>
    <xdr:to>
      <xdr:col>14</xdr:col>
      <xdr:colOff>44825</xdr:colOff>
      <xdr:row>38</xdr:row>
      <xdr:rowOff>33620</xdr:rowOff>
    </xdr:to>
    <xdr:sp macro="" textlink="">
      <xdr:nvSpPr>
        <xdr:cNvPr id="21" name="正方形/長方形 20">
          <a:extLst>
            <a:ext uri="{FF2B5EF4-FFF2-40B4-BE49-F238E27FC236}">
              <a16:creationId xmlns:a16="http://schemas.microsoft.com/office/drawing/2014/main" id="{96B53394-C46B-41FC-966D-558A9AF28A62}"/>
            </a:ext>
          </a:extLst>
        </xdr:cNvPr>
        <xdr:cNvSpPr/>
      </xdr:nvSpPr>
      <xdr:spPr>
        <a:xfrm>
          <a:off x="11923060" y="9121591"/>
          <a:ext cx="806824" cy="324970"/>
        </a:xfrm>
        <a:prstGeom prst="rect">
          <a:avLst/>
        </a:prstGeom>
        <a:noFill/>
        <a:ln w="38100">
          <a:solidFill>
            <a:srgbClr val="FF0000">
              <a:alpha val="98000"/>
            </a:srgb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56028</xdr:colOff>
      <xdr:row>37</xdr:row>
      <xdr:rowOff>106458</xdr:rowOff>
    </xdr:from>
    <xdr:to>
      <xdr:col>12</xdr:col>
      <xdr:colOff>605119</xdr:colOff>
      <xdr:row>46</xdr:row>
      <xdr:rowOff>173692</xdr:rowOff>
    </xdr:to>
    <xdr:cxnSp macro="">
      <xdr:nvCxnSpPr>
        <xdr:cNvPr id="22" name="直線コネクタ 21">
          <a:extLst>
            <a:ext uri="{FF2B5EF4-FFF2-40B4-BE49-F238E27FC236}">
              <a16:creationId xmlns:a16="http://schemas.microsoft.com/office/drawing/2014/main" id="{6674BF13-8A32-471C-ABC9-D3A7C87057DF}"/>
            </a:ext>
          </a:extLst>
        </xdr:cNvPr>
        <xdr:cNvCxnSpPr>
          <a:stCxn id="21" idx="1"/>
          <a:endCxn id="6" idx="3"/>
        </xdr:cNvCxnSpPr>
      </xdr:nvCxnSpPr>
      <xdr:spPr>
        <a:xfrm flipH="1">
          <a:off x="10690410" y="9284076"/>
          <a:ext cx="1232650" cy="2342028"/>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593912</xdr:colOff>
      <xdr:row>34</xdr:row>
      <xdr:rowOff>224118</xdr:rowOff>
    </xdr:from>
    <xdr:to>
      <xdr:col>11</xdr:col>
      <xdr:colOff>33619</xdr:colOff>
      <xdr:row>36</xdr:row>
      <xdr:rowOff>224118</xdr:rowOff>
    </xdr:to>
    <xdr:sp macro="" textlink="">
      <xdr:nvSpPr>
        <xdr:cNvPr id="25" name="正方形/長方形 24">
          <a:extLst>
            <a:ext uri="{FF2B5EF4-FFF2-40B4-BE49-F238E27FC236}">
              <a16:creationId xmlns:a16="http://schemas.microsoft.com/office/drawing/2014/main" id="{E7EE19D0-227F-420E-A207-A5E5A4ED4232}"/>
            </a:ext>
          </a:extLst>
        </xdr:cNvPr>
        <xdr:cNvSpPr/>
      </xdr:nvSpPr>
      <xdr:spPr>
        <a:xfrm>
          <a:off x="9861177" y="8639736"/>
          <a:ext cx="806824" cy="515470"/>
        </a:xfrm>
        <a:prstGeom prst="rect">
          <a:avLst/>
        </a:prstGeom>
        <a:noFill/>
        <a:ln w="38100">
          <a:solidFill>
            <a:srgbClr val="FF0000">
              <a:alpha val="98000"/>
            </a:srgb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605117</xdr:colOff>
      <xdr:row>17</xdr:row>
      <xdr:rowOff>190500</xdr:rowOff>
    </xdr:from>
    <xdr:to>
      <xdr:col>7</xdr:col>
      <xdr:colOff>11206</xdr:colOff>
      <xdr:row>19</xdr:row>
      <xdr:rowOff>11207</xdr:rowOff>
    </xdr:to>
    <xdr:sp macro="" textlink="">
      <xdr:nvSpPr>
        <xdr:cNvPr id="27" name="正方形/長方形 26">
          <a:extLst>
            <a:ext uri="{FF2B5EF4-FFF2-40B4-BE49-F238E27FC236}">
              <a16:creationId xmlns:a16="http://schemas.microsoft.com/office/drawing/2014/main" id="{CD52C8D8-5FBA-4E7E-B49D-58B261682D03}"/>
            </a:ext>
          </a:extLst>
        </xdr:cNvPr>
        <xdr:cNvSpPr/>
      </xdr:nvSpPr>
      <xdr:spPr>
        <a:xfrm>
          <a:off x="7104529" y="4325471"/>
          <a:ext cx="806824" cy="291354"/>
        </a:xfrm>
        <a:prstGeom prst="rect">
          <a:avLst/>
        </a:prstGeom>
        <a:noFill/>
        <a:ln w="38100">
          <a:solidFill>
            <a:srgbClr val="FF0000">
              <a:alpha val="98000"/>
            </a:srgb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190500</xdr:colOff>
      <xdr:row>42</xdr:row>
      <xdr:rowOff>22414</xdr:rowOff>
    </xdr:from>
    <xdr:to>
      <xdr:col>17</xdr:col>
      <xdr:colOff>0</xdr:colOff>
      <xdr:row>45</xdr:row>
      <xdr:rowOff>67237</xdr:rowOff>
    </xdr:to>
    <xdr:sp macro="" textlink="">
      <xdr:nvSpPr>
        <xdr:cNvPr id="60" name="テキスト ボックス 59">
          <a:extLst>
            <a:ext uri="{FF2B5EF4-FFF2-40B4-BE49-F238E27FC236}">
              <a16:creationId xmlns:a16="http://schemas.microsoft.com/office/drawing/2014/main" id="{6495CB97-8914-4F50-8DB4-7EE28A5D16CB}"/>
            </a:ext>
          </a:extLst>
        </xdr:cNvPr>
        <xdr:cNvSpPr txBox="1"/>
      </xdr:nvSpPr>
      <xdr:spPr>
        <a:xfrm>
          <a:off x="11508441" y="10477502"/>
          <a:ext cx="3227294" cy="806823"/>
        </a:xfrm>
        <a:prstGeom prst="rect">
          <a:avLst/>
        </a:prstGeom>
        <a:solidFill>
          <a:srgbClr val="FF0000"/>
        </a:solidFill>
        <a:ln w="38100" cmpd="dbl">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※25</a:t>
          </a:r>
          <a:r>
            <a:rPr kumimoji="1" lang="ja-JP" altLang="en-US" sz="1100"/>
            <a:t>日を出勤しなかったことにより、残りすべての日数を出勤しても職員みなし日数に満たないことが明らかになった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F66D9-8645-4892-B2F7-BF5E2DD8A130}">
  <sheetPr>
    <pageSetUpPr fitToPage="1"/>
  </sheetPr>
  <dimension ref="A1:Q49"/>
  <sheetViews>
    <sheetView tabSelected="1" zoomScale="85" zoomScaleNormal="85" workbookViewId="0">
      <selection activeCell="D53" sqref="D53"/>
    </sheetView>
  </sheetViews>
  <sheetFormatPr defaultRowHeight="18.75"/>
  <cols>
    <col min="1" max="1" width="5.5" customWidth="1"/>
    <col min="2" max="2" width="57.25" customWidth="1"/>
    <col min="3" max="3" width="3.75" customWidth="1"/>
    <col min="4" max="5" width="9.375" bestFit="1" customWidth="1"/>
    <col min="7" max="7" width="9.375" bestFit="1" customWidth="1"/>
  </cols>
  <sheetData>
    <row r="1" spans="1:10" ht="25.5">
      <c r="A1" s="72" t="s">
        <v>13</v>
      </c>
      <c r="B1" s="72"/>
      <c r="C1" s="72"/>
      <c r="D1" s="72"/>
      <c r="E1" s="72"/>
      <c r="F1" s="72"/>
      <c r="G1" s="72"/>
      <c r="H1" s="72"/>
      <c r="I1" s="72"/>
      <c r="J1" s="72"/>
    </row>
    <row r="2" spans="1:10">
      <c r="B2" s="1" t="s">
        <v>14</v>
      </c>
      <c r="C2" s="1"/>
      <c r="D2" s="1"/>
    </row>
    <row r="3" spans="1:10">
      <c r="A3" s="54" t="s">
        <v>22</v>
      </c>
      <c r="B3" s="1" t="s">
        <v>30</v>
      </c>
      <c r="C3" s="1"/>
      <c r="D3" s="1"/>
    </row>
    <row r="4" spans="1:10">
      <c r="A4" s="55" t="s">
        <v>19</v>
      </c>
      <c r="B4" s="1" t="s">
        <v>31</v>
      </c>
      <c r="C4" s="1"/>
      <c r="D4" s="1"/>
    </row>
    <row r="5" spans="1:10">
      <c r="A5" s="55" t="s">
        <v>23</v>
      </c>
      <c r="B5" s="1" t="s">
        <v>32</v>
      </c>
      <c r="C5" s="1"/>
      <c r="D5" s="1"/>
    </row>
    <row r="6" spans="1:10">
      <c r="A6" s="55" t="s">
        <v>20</v>
      </c>
      <c r="B6" s="1" t="s">
        <v>33</v>
      </c>
      <c r="C6" s="1"/>
      <c r="D6" s="1"/>
    </row>
    <row r="7" spans="1:10">
      <c r="A7" s="55"/>
      <c r="B7" s="1" t="s">
        <v>15</v>
      </c>
      <c r="C7" s="1"/>
      <c r="D7" s="1"/>
    </row>
    <row r="8" spans="1:10">
      <c r="A8" s="55" t="s">
        <v>21</v>
      </c>
      <c r="B8" s="1" t="s">
        <v>34</v>
      </c>
      <c r="C8" s="1"/>
      <c r="D8" s="1"/>
    </row>
    <row r="9" spans="1:10">
      <c r="A9" s="55"/>
      <c r="B9" s="1" t="s">
        <v>7</v>
      </c>
      <c r="C9" s="1"/>
    </row>
    <row r="10" spans="1:10">
      <c r="A10" s="55"/>
      <c r="B10" s="1" t="s">
        <v>8</v>
      </c>
      <c r="C10" s="1"/>
    </row>
    <row r="11" spans="1:10">
      <c r="A11" s="55"/>
      <c r="B11" s="1" t="s">
        <v>37</v>
      </c>
      <c r="C11" s="1"/>
    </row>
    <row r="12" spans="1:10">
      <c r="A12" s="55" t="s">
        <v>26</v>
      </c>
      <c r="B12" s="1" t="s">
        <v>35</v>
      </c>
      <c r="C12" s="1"/>
    </row>
    <row r="13" spans="1:10">
      <c r="A13" s="55" t="s">
        <v>29</v>
      </c>
      <c r="B13" s="1" t="s">
        <v>36</v>
      </c>
      <c r="C13" s="1"/>
    </row>
    <row r="14" spans="1:10" ht="19.5" thickBot="1">
      <c r="B14" s="1"/>
      <c r="C14" s="1"/>
    </row>
    <row r="15" spans="1:10" ht="19.5" thickTop="1">
      <c r="B15" s="1"/>
      <c r="C15" s="1"/>
      <c r="D15" s="43" t="s">
        <v>22</v>
      </c>
      <c r="E15" s="45"/>
      <c r="G15" s="20" t="s">
        <v>19</v>
      </c>
    </row>
    <row r="16" spans="1:10" ht="19.5" thickBot="1">
      <c r="D16" s="44">
        <v>1</v>
      </c>
      <c r="E16" s="42" t="s">
        <v>11</v>
      </c>
      <c r="G16" s="21"/>
    </row>
    <row r="17" spans="1:17" ht="19.5" thickTop="1">
      <c r="D17" s="40"/>
    </row>
    <row r="18" spans="1:17">
      <c r="D18" s="73" t="s">
        <v>2</v>
      </c>
      <c r="E18" s="74"/>
      <c r="F18" s="74"/>
      <c r="G18" s="38">
        <f>IF(D16=2,IF(G16="うるう年",29,28),IF(D16=4,30,IF(D16=6,30,IF(D16=9,30,IF(D16=11,30,31)))))</f>
        <v>31</v>
      </c>
      <c r="H18" s="39" t="s">
        <v>3</v>
      </c>
    </row>
    <row r="19" spans="1:17">
      <c r="D19" s="73" t="s">
        <v>4</v>
      </c>
      <c r="E19" s="74"/>
      <c r="F19" s="74"/>
      <c r="G19" s="38">
        <f>IF(20-G20&lt;1,18,18-(20-G20))</f>
        <v>17</v>
      </c>
      <c r="H19" s="39" t="s">
        <v>3</v>
      </c>
    </row>
    <row r="20" spans="1:17">
      <c r="C20" s="46" t="s">
        <v>26</v>
      </c>
      <c r="D20" s="47" t="s">
        <v>39</v>
      </c>
      <c r="E20" s="48"/>
      <c r="F20" s="48"/>
      <c r="G20" s="49">
        <f>G18-COUNTA(D27:Q27,D35:Q35,D43:F43)</f>
        <v>19</v>
      </c>
      <c r="H20" s="50" t="s">
        <v>3</v>
      </c>
      <c r="I20" t="s">
        <v>40</v>
      </c>
      <c r="J20" t="s">
        <v>41</v>
      </c>
    </row>
    <row r="21" spans="1:17">
      <c r="C21" s="46" t="s">
        <v>26</v>
      </c>
      <c r="D21" s="47" t="s">
        <v>24</v>
      </c>
      <c r="E21" s="48"/>
      <c r="F21" s="48"/>
      <c r="G21" s="49">
        <f>COUNTA(D27:Q27,D35:Q35,D43:F43)</f>
        <v>12</v>
      </c>
      <c r="H21" s="50" t="s">
        <v>3</v>
      </c>
    </row>
    <row r="22" spans="1:17">
      <c r="C22" s="46" t="s">
        <v>26</v>
      </c>
      <c r="D22" s="47" t="s">
        <v>25</v>
      </c>
      <c r="E22" s="48"/>
      <c r="F22" s="48"/>
      <c r="G22" s="49">
        <f>COUNTA(D28:Q28,D36:Q36,D44:F44)</f>
        <v>12</v>
      </c>
      <c r="H22" s="50" t="s">
        <v>3</v>
      </c>
    </row>
    <row r="24" spans="1:17" ht="19.5" thickBot="1"/>
    <row r="25" spans="1:17" ht="25.5" thickTop="1" thickBot="1">
      <c r="A25" s="37"/>
      <c r="B25" s="83"/>
      <c r="C25" s="84"/>
      <c r="D25" s="56">
        <v>1</v>
      </c>
      <c r="E25" s="57">
        <v>2</v>
      </c>
      <c r="F25" s="57">
        <v>3</v>
      </c>
      <c r="G25" s="57">
        <v>4</v>
      </c>
      <c r="H25" s="57">
        <v>5</v>
      </c>
      <c r="I25" s="57">
        <v>6</v>
      </c>
      <c r="J25" s="58">
        <v>7</v>
      </c>
      <c r="K25" s="57">
        <v>8</v>
      </c>
      <c r="L25" s="57">
        <v>9</v>
      </c>
      <c r="M25" s="57">
        <v>10</v>
      </c>
      <c r="N25" s="57">
        <v>11</v>
      </c>
      <c r="O25" s="57">
        <v>12</v>
      </c>
      <c r="P25" s="57">
        <v>13</v>
      </c>
      <c r="Q25" s="60">
        <v>14</v>
      </c>
    </row>
    <row r="26" spans="1:17" ht="20.25" thickTop="1" thickBot="1">
      <c r="A26" s="51" t="s">
        <v>23</v>
      </c>
      <c r="B26" s="52" t="s">
        <v>28</v>
      </c>
      <c r="C26" t="s">
        <v>27</v>
      </c>
      <c r="D26" s="29" t="s">
        <v>9</v>
      </c>
      <c r="E26" s="30" t="str">
        <f>IF(D26="日","月",IF(D26="月","火",IF(D26="火","水",IF(D26="水","木",IF(D26="木","金",IF(D26="金","土","日"))))))</f>
        <v>木</v>
      </c>
      <c r="F26" s="31" t="str">
        <f t="shared" ref="F26:I26" si="0">IF(E26="日","月",IF(E26="月","火",IF(E26="火","水",IF(E26="水","木",IF(E26="木","金",IF(E26="金","土","日"))))))</f>
        <v>金</v>
      </c>
      <c r="G26" s="31" t="str">
        <f t="shared" si="0"/>
        <v>土</v>
      </c>
      <c r="H26" s="31" t="str">
        <f t="shared" si="0"/>
        <v>日</v>
      </c>
      <c r="I26" s="31" t="str">
        <f t="shared" si="0"/>
        <v>月</v>
      </c>
      <c r="J26" s="36" t="str">
        <f>IF(I26="日","月",IF(I26="月","火",IF(I26="火","水",IF(I26="水","木",IF(I26="木","金",IF(I26="金","土","日"))))))</f>
        <v>火</v>
      </c>
      <c r="K26" s="31" t="str">
        <f>IF(J26="日","月",IF(J26="月","火",IF(J26="火","水",IF(J26="水","木",IF(J26="木","金",IF(J26="金","土","日"))))))</f>
        <v>水</v>
      </c>
      <c r="L26" s="31" t="str">
        <f>IF(K26="日","月",IF(K26="月","火",IF(K26="火","水",IF(K26="水","木",IF(K26="木","金",IF(K26="金","土","日"))))))</f>
        <v>木</v>
      </c>
      <c r="M26" s="31" t="str">
        <f t="shared" ref="M26:P26" si="1">IF(L26="日","月",IF(L26="月","火",IF(L26="火","水",IF(L26="水","木",IF(L26="木","金",IF(L26="金","土","日"))))))</f>
        <v>金</v>
      </c>
      <c r="N26" s="31" t="str">
        <f t="shared" si="1"/>
        <v>土</v>
      </c>
      <c r="O26" s="31" t="str">
        <f t="shared" si="1"/>
        <v>日</v>
      </c>
      <c r="P26" s="31" t="str">
        <f t="shared" si="1"/>
        <v>月</v>
      </c>
      <c r="Q26" s="35" t="str">
        <f>IF(P26="日","月",IF(P26="月","火",IF(P26="火","水",IF(P26="水","木",IF(P26="木","金",IF(P26="金","土","日"))))))</f>
        <v>火</v>
      </c>
    </row>
    <row r="27" spans="1:17" ht="20.25" thickTop="1" thickBot="1">
      <c r="A27" s="51" t="s">
        <v>20</v>
      </c>
      <c r="B27" s="53" t="s">
        <v>12</v>
      </c>
      <c r="C27" s="41" t="s">
        <v>27</v>
      </c>
      <c r="D27" s="22" t="s">
        <v>10</v>
      </c>
      <c r="E27" s="23" t="s">
        <v>10</v>
      </c>
      <c r="F27" s="23" t="s">
        <v>10</v>
      </c>
      <c r="G27" s="23" t="s">
        <v>10</v>
      </c>
      <c r="H27" s="23" t="s">
        <v>10</v>
      </c>
      <c r="I27" s="23"/>
      <c r="J27" s="25"/>
      <c r="K27" s="23"/>
      <c r="L27" s="23"/>
      <c r="M27" s="23"/>
      <c r="N27" s="23" t="s">
        <v>10</v>
      </c>
      <c r="O27" s="23" t="s">
        <v>10</v>
      </c>
      <c r="P27" s="23" t="s">
        <v>16</v>
      </c>
      <c r="Q27" s="24"/>
    </row>
    <row r="28" spans="1:17" ht="20.25" thickTop="1" thickBot="1">
      <c r="A28" s="51" t="s">
        <v>21</v>
      </c>
      <c r="B28" s="53" t="s">
        <v>38</v>
      </c>
      <c r="C28" s="41" t="s">
        <v>27</v>
      </c>
      <c r="D28" s="22"/>
      <c r="E28" s="23"/>
      <c r="F28" s="23"/>
      <c r="G28" s="23"/>
      <c r="H28" s="23"/>
      <c r="I28" s="23" t="s">
        <v>1</v>
      </c>
      <c r="J28" s="25" t="s">
        <v>0</v>
      </c>
      <c r="K28" s="23" t="s">
        <v>0</v>
      </c>
      <c r="L28" s="23" t="s">
        <v>0</v>
      </c>
      <c r="M28" s="23" t="s">
        <v>0</v>
      </c>
      <c r="N28" s="23"/>
      <c r="O28" s="23"/>
      <c r="P28" s="23"/>
      <c r="Q28" s="24" t="s">
        <v>0</v>
      </c>
    </row>
    <row r="29" spans="1:17" ht="19.5" thickTop="1">
      <c r="A29" s="70" t="s">
        <v>6</v>
      </c>
      <c r="B29" s="77" t="s">
        <v>18</v>
      </c>
      <c r="C29" s="78"/>
      <c r="D29" s="3" t="str">
        <f>IF(D28="〇",COUNTIFS($D28:D28,"〇"),"")</f>
        <v/>
      </c>
      <c r="E29" s="4" t="str">
        <f>IF(E28="〇",COUNTIFS($D28:E28,"〇"),"")</f>
        <v/>
      </c>
      <c r="F29" s="4" t="str">
        <f>IF(F28="〇",COUNTIFS($D28:F28,"〇"),"")</f>
        <v/>
      </c>
      <c r="G29" s="4" t="str">
        <f>IF(G28="〇",COUNTIFS($D28:G28,"〇"),"")</f>
        <v/>
      </c>
      <c r="H29" s="4" t="str">
        <f>IF(H28="〇",COUNTIFS($D28:H28,"〇"),"")</f>
        <v/>
      </c>
      <c r="I29" s="4">
        <f>IF(I28="〇",COUNTIFS($D28:I28,"〇"),"")</f>
        <v>1</v>
      </c>
      <c r="J29" s="16">
        <f>IF(J28="〇",COUNTIFS($D28:J28,"〇"),"")</f>
        <v>2</v>
      </c>
      <c r="K29" s="4">
        <f>IF(K28="〇",COUNTIFS($K28:K28,"〇")+COUNTA($D28:$J28),"")</f>
        <v>3</v>
      </c>
      <c r="L29" s="4">
        <f>IF(L28="〇",COUNTIFS($K28:L28,"〇")+COUNTA($D28:$J28),"")</f>
        <v>4</v>
      </c>
      <c r="M29" s="4">
        <f>IF(M28="〇",COUNTIFS($K28:M28,"〇")+COUNTA($D28:$J28),"")</f>
        <v>5</v>
      </c>
      <c r="N29" s="4" t="str">
        <f>IF(N28="〇",COUNTIFS($K28:N28,"〇")+COUNTA($D28:$J28),"")</f>
        <v/>
      </c>
      <c r="O29" s="4" t="str">
        <f>IF(O28="〇",COUNTIFS($K28:O28,"〇")+COUNTA($D28:$J28),"")</f>
        <v/>
      </c>
      <c r="P29" s="4" t="str">
        <f>IF(P28="〇",COUNTIFS($K28:P28,"〇")+COUNTA($D28:$J28),"")</f>
        <v/>
      </c>
      <c r="Q29" s="5">
        <f>IF(Q28="〇",COUNTIFS($K28:Q28,"〇")+COUNTA($D28:$J28),"")</f>
        <v>6</v>
      </c>
    </row>
    <row r="30" spans="1:17">
      <c r="A30" s="70"/>
      <c r="B30" s="68" t="s">
        <v>5</v>
      </c>
      <c r="C30" s="69"/>
      <c r="D30" s="6">
        <f>G18-D25</f>
        <v>30</v>
      </c>
      <c r="E30" s="7">
        <f t="shared" ref="E30:Q30" si="2">$G$18-E25</f>
        <v>29</v>
      </c>
      <c r="F30" s="7">
        <f t="shared" si="2"/>
        <v>28</v>
      </c>
      <c r="G30" s="7">
        <f t="shared" si="2"/>
        <v>27</v>
      </c>
      <c r="H30" s="7">
        <f t="shared" si="2"/>
        <v>26</v>
      </c>
      <c r="I30" s="7">
        <f t="shared" si="2"/>
        <v>25</v>
      </c>
      <c r="J30" s="17">
        <f t="shared" si="2"/>
        <v>24</v>
      </c>
      <c r="K30" s="7">
        <f t="shared" si="2"/>
        <v>23</v>
      </c>
      <c r="L30" s="7">
        <f t="shared" si="2"/>
        <v>22</v>
      </c>
      <c r="M30" s="7">
        <f t="shared" si="2"/>
        <v>21</v>
      </c>
      <c r="N30" s="7">
        <f t="shared" si="2"/>
        <v>20</v>
      </c>
      <c r="O30" s="7">
        <f t="shared" si="2"/>
        <v>19</v>
      </c>
      <c r="P30" s="7">
        <f t="shared" si="2"/>
        <v>18</v>
      </c>
      <c r="Q30" s="8">
        <f t="shared" si="2"/>
        <v>17</v>
      </c>
    </row>
    <row r="31" spans="1:17">
      <c r="A31" s="70"/>
      <c r="B31" s="68" t="s">
        <v>17</v>
      </c>
      <c r="C31" s="69"/>
      <c r="D31" s="9">
        <f>IF(D29="",G19,$G$19-D29)</f>
        <v>17</v>
      </c>
      <c r="E31" s="10">
        <f>IF(E29="",D31,$G$19-E29)</f>
        <v>17</v>
      </c>
      <c r="F31" s="10">
        <f t="shared" ref="F31:J31" si="3">IF(F29="",E31,$G$19-F29)</f>
        <v>17</v>
      </c>
      <c r="G31" s="10">
        <f t="shared" si="3"/>
        <v>17</v>
      </c>
      <c r="H31" s="10">
        <f t="shared" si="3"/>
        <v>17</v>
      </c>
      <c r="I31" s="10">
        <f t="shared" si="3"/>
        <v>16</v>
      </c>
      <c r="J31" s="18">
        <f t="shared" si="3"/>
        <v>15</v>
      </c>
      <c r="K31" s="10">
        <f>IF(K29="",J31,$G$19-K29)</f>
        <v>14</v>
      </c>
      <c r="L31" s="10">
        <f>IF(L29="",K31,$G$19-L29)</f>
        <v>13</v>
      </c>
      <c r="M31" s="10">
        <f t="shared" ref="M31:Q31" si="4">IF(M29="",L31,$G$19-M29)</f>
        <v>12</v>
      </c>
      <c r="N31" s="10">
        <f t="shared" si="4"/>
        <v>12</v>
      </c>
      <c r="O31" s="10">
        <f t="shared" si="4"/>
        <v>12</v>
      </c>
      <c r="P31" s="10">
        <f t="shared" si="4"/>
        <v>12</v>
      </c>
      <c r="Q31" s="11">
        <f t="shared" si="4"/>
        <v>11</v>
      </c>
    </row>
    <row r="32" spans="1:17" ht="19.5" thickBot="1">
      <c r="A32" s="71"/>
      <c r="B32" s="75"/>
      <c r="C32" s="76"/>
      <c r="D32" s="12"/>
      <c r="E32" s="13" t="str">
        <f t="shared" ref="E32:J32" si="5">IF(D30&lt;D31,"",IF(E30&lt;E31,"退職日",""))</f>
        <v/>
      </c>
      <c r="F32" s="13" t="str">
        <f t="shared" si="5"/>
        <v/>
      </c>
      <c r="G32" s="13" t="str">
        <f t="shared" si="5"/>
        <v/>
      </c>
      <c r="H32" s="13" t="str">
        <f t="shared" si="5"/>
        <v/>
      </c>
      <c r="I32" s="13" t="str">
        <f t="shared" si="5"/>
        <v/>
      </c>
      <c r="J32" s="19" t="str">
        <f t="shared" si="5"/>
        <v/>
      </c>
      <c r="K32" s="13" t="str">
        <f>IF(J30&lt;J31,"",IF(K30&lt;K31,"退職日",""))</f>
        <v/>
      </c>
      <c r="L32" s="13" t="str">
        <f t="shared" ref="L32:Q32" si="6">IF(K30&lt;K31,"",IF(L30&lt;L31,"退職日",""))</f>
        <v/>
      </c>
      <c r="M32" s="13" t="str">
        <f t="shared" si="6"/>
        <v/>
      </c>
      <c r="N32" s="13" t="str">
        <f t="shared" si="6"/>
        <v/>
      </c>
      <c r="O32" s="13" t="str">
        <f t="shared" si="6"/>
        <v/>
      </c>
      <c r="P32" s="13" t="str">
        <f t="shared" si="6"/>
        <v/>
      </c>
      <c r="Q32" s="14" t="str">
        <f t="shared" si="6"/>
        <v/>
      </c>
    </row>
    <row r="33" spans="1:17" ht="24.75" thickTop="1">
      <c r="A33" s="32"/>
      <c r="B33" s="81"/>
      <c r="C33" s="82"/>
      <c r="D33" s="59">
        <v>15</v>
      </c>
      <c r="E33" s="57">
        <v>16</v>
      </c>
      <c r="F33" s="57">
        <v>17</v>
      </c>
      <c r="G33" s="57">
        <v>18</v>
      </c>
      <c r="H33" s="57">
        <v>19</v>
      </c>
      <c r="I33" s="57">
        <v>20</v>
      </c>
      <c r="J33" s="58">
        <v>21</v>
      </c>
      <c r="K33" s="57">
        <v>22</v>
      </c>
      <c r="L33" s="57">
        <v>23</v>
      </c>
      <c r="M33" s="57">
        <v>24</v>
      </c>
      <c r="N33" s="57">
        <v>25</v>
      </c>
      <c r="O33" s="57">
        <v>26</v>
      </c>
      <c r="P33" s="57">
        <v>27</v>
      </c>
      <c r="Q33" s="60">
        <v>28</v>
      </c>
    </row>
    <row r="34" spans="1:17" ht="19.5" thickBot="1">
      <c r="A34" s="33"/>
      <c r="B34" s="79"/>
      <c r="C34" s="80"/>
      <c r="D34" s="34" t="str">
        <f>IF(Q26="日","月",IF(Q26="月","火",IF(Q26="火","水",IF(Q26="水","木",IF(Q26="木","金",IF(Q26="金","土","日"))))))</f>
        <v>水</v>
      </c>
      <c r="E34" s="31" t="str">
        <f>IF(D34="日","月",IF(D34="月","火",IF(D34="火","水",IF(D34="水","木",IF(D34="木","金",IF(D34="金","土","日"))))))</f>
        <v>木</v>
      </c>
      <c r="F34" s="31" t="str">
        <f t="shared" ref="F34:I34" si="7">IF(E34="日","月",IF(E34="月","火",IF(E34="火","水",IF(E34="水","木",IF(E34="木","金",IF(E34="金","土","日"))))))</f>
        <v>金</v>
      </c>
      <c r="G34" s="31" t="str">
        <f t="shared" si="7"/>
        <v>土</v>
      </c>
      <c r="H34" s="31" t="str">
        <f t="shared" si="7"/>
        <v>日</v>
      </c>
      <c r="I34" s="31" t="str">
        <f t="shared" si="7"/>
        <v>月</v>
      </c>
      <c r="J34" s="36" t="str">
        <f>IF(I34="日","月",IF(I34="月","火",IF(I34="火","水",IF(I34="水","木",IF(I34="木","金",IF(I34="金","土","日"))))))</f>
        <v>火</v>
      </c>
      <c r="K34" s="31" t="str">
        <f>IF(J34="日","月",IF(J34="月","火",IF(J34="火","水",IF(J34="水","木",IF(J34="木","金",IF(J34="金","土","日"))))))</f>
        <v>水</v>
      </c>
      <c r="L34" s="31" t="str">
        <f>IF(K34="日","月",IF(K34="月","火",IF(K34="火","水",IF(K34="水","木",IF(K34="木","金",IF(K34="金","土","日"))))))</f>
        <v>木</v>
      </c>
      <c r="M34" s="31" t="str">
        <f t="shared" ref="M34:P34" si="8">IF(L34="日","月",IF(L34="月","火",IF(L34="火","水",IF(L34="水","木",IF(L34="木","金",IF(L34="金","土","日"))))))</f>
        <v>金</v>
      </c>
      <c r="N34" s="31" t="str">
        <f t="shared" si="8"/>
        <v>土</v>
      </c>
      <c r="O34" s="31" t="str">
        <f t="shared" si="8"/>
        <v>日</v>
      </c>
      <c r="P34" s="31" t="str">
        <f t="shared" si="8"/>
        <v>月</v>
      </c>
      <c r="Q34" s="35" t="str">
        <f>IF(P34="日","月",IF(P34="月","火",IF(P34="火","水",IF(P34="水","木",IF(P34="木","金",IF(P34="金","土","日"))))))</f>
        <v>火</v>
      </c>
    </row>
    <row r="35" spans="1:17" ht="20.25" thickTop="1" thickBot="1">
      <c r="A35" s="51" t="s">
        <v>20</v>
      </c>
      <c r="B35" s="53" t="s">
        <v>12</v>
      </c>
      <c r="C35" s="41" t="s">
        <v>27</v>
      </c>
      <c r="D35" s="22"/>
      <c r="E35" s="23"/>
      <c r="F35" s="23"/>
      <c r="G35" s="23" t="s">
        <v>10</v>
      </c>
      <c r="H35" s="23" t="s">
        <v>10</v>
      </c>
      <c r="I35" s="23"/>
      <c r="J35" s="25"/>
      <c r="K35" s="23"/>
      <c r="L35" s="23"/>
      <c r="M35" s="23"/>
      <c r="N35" s="23" t="s">
        <v>10</v>
      </c>
      <c r="O35" s="23" t="s">
        <v>10</v>
      </c>
      <c r="P35" s="23"/>
      <c r="Q35" s="24"/>
    </row>
    <row r="36" spans="1:17" ht="20.25" thickTop="1" thickBot="1">
      <c r="A36" s="51" t="s">
        <v>21</v>
      </c>
      <c r="B36" s="53" t="s">
        <v>38</v>
      </c>
      <c r="C36" s="41" t="s">
        <v>27</v>
      </c>
      <c r="D36" s="22" t="s">
        <v>0</v>
      </c>
      <c r="E36" s="23" t="s">
        <v>0</v>
      </c>
      <c r="F36" s="23" t="s">
        <v>0</v>
      </c>
      <c r="G36" s="23"/>
      <c r="H36" s="23"/>
      <c r="I36" s="23"/>
      <c r="J36" s="25"/>
      <c r="K36" s="23" t="s">
        <v>0</v>
      </c>
      <c r="L36" s="23"/>
      <c r="M36" s="23"/>
      <c r="N36" s="23"/>
      <c r="O36" s="23"/>
      <c r="P36" s="23"/>
      <c r="Q36" s="24"/>
    </row>
    <row r="37" spans="1:17" ht="19.5" thickTop="1">
      <c r="A37" s="70" t="s">
        <v>6</v>
      </c>
      <c r="B37" s="77" t="s">
        <v>18</v>
      </c>
      <c r="C37" s="78"/>
      <c r="D37" s="3">
        <f>IF(D36="〇",COUNTIFS($D36:D36,"〇")+COUNTA($D28:$J28)+COUNTA($K28:$Q28),"")</f>
        <v>7</v>
      </c>
      <c r="E37" s="4">
        <f>IF(E36="〇",COUNTIFS($D36:E36,"〇")+COUNTA($D28:$J28)+COUNTA($K28:$Q28),"")</f>
        <v>8</v>
      </c>
      <c r="F37" s="4">
        <f>IF(F36="〇",COUNTIFS($D36:F36,"〇")+COUNTA($D28:$J28)+COUNTA($K28:$Q28),"")</f>
        <v>9</v>
      </c>
      <c r="G37" s="4" t="str">
        <f>IF(G36="〇",COUNTIFS($D36:G36,"〇")+COUNTA($D28:$J28)+COUNTA($K28:$Q28),"")</f>
        <v/>
      </c>
      <c r="H37" s="4" t="str">
        <f>IF(H36="〇",COUNTIFS($D36:H36,"〇")+COUNTA($D28:$J28)+COUNTA($K28:$Q28),"")</f>
        <v/>
      </c>
      <c r="I37" s="4" t="str">
        <f>IF(I36="〇",COUNTIFS($D36:I36,"〇")+COUNTA($D28:$J28)+COUNTA($K28:$Q28),"")</f>
        <v/>
      </c>
      <c r="J37" s="16" t="str">
        <f>IF(J36="〇",COUNTIFS($D36:J36,"〇")+COUNTA($D28:$J28)+COUNTA($K28:$Q28),"")</f>
        <v/>
      </c>
      <c r="K37" s="4">
        <f>IF(K36="〇",COUNTIFS($K36:K36,"〇")+COUNTA($D28:$J28)+COUNTA($K28:$Q28)+COUNTA($D36:$J36),"")</f>
        <v>10</v>
      </c>
      <c r="L37" s="4" t="str">
        <f>IF(L36="〇",COUNTIFS($K36:L36,"〇")+COUNTA($D28:$J28)+COUNTA($K28:$Q28)+COUNTA($D36:$J36),"")</f>
        <v/>
      </c>
      <c r="M37" s="4" t="str">
        <f>IF(M36="〇",COUNTIFS($K36:M36,"〇")+COUNTA($D28:$J28)+COUNTA($K28:$Q28)+COUNTA($D36:$J36),"")</f>
        <v/>
      </c>
      <c r="N37" s="4" t="str">
        <f>IF(N36="〇",COUNTIFS($K36:N36,"〇")+COUNTA($D28:$J28)+COUNTA($K28:$Q28)+COUNTA($D36:$J36),"")</f>
        <v/>
      </c>
      <c r="O37" s="4" t="str">
        <f>IF(O36="〇",COUNTIFS($K36:O36,"〇")+COUNTA($D28:$J28)+COUNTA($K28:$Q28)+COUNTA($D36:$J36),"")</f>
        <v/>
      </c>
      <c r="P37" s="4" t="str">
        <f>IF(P36="〇",COUNTIFS($K36:P36,"〇")+COUNTA($D28:$J28)+COUNTA($K28:$Q28)+COUNTA($D36:$J36),"")</f>
        <v/>
      </c>
      <c r="Q37" s="5" t="str">
        <f>IF(Q36="〇",COUNTIFS($K36:Q36,"〇")+COUNTA($D28:$J28)+COUNTA($K28:$Q28)+COUNTA($D36:$J36),"")</f>
        <v/>
      </c>
    </row>
    <row r="38" spans="1:17">
      <c r="A38" s="70"/>
      <c r="B38" s="68" t="s">
        <v>5</v>
      </c>
      <c r="C38" s="69"/>
      <c r="D38" s="6">
        <f t="shared" ref="D38:Q38" si="9">$G$18-D33</f>
        <v>16</v>
      </c>
      <c r="E38" s="7">
        <f t="shared" si="9"/>
        <v>15</v>
      </c>
      <c r="F38" s="7">
        <f t="shared" si="9"/>
        <v>14</v>
      </c>
      <c r="G38" s="7">
        <f t="shared" si="9"/>
        <v>13</v>
      </c>
      <c r="H38" s="7">
        <f t="shared" si="9"/>
        <v>12</v>
      </c>
      <c r="I38" s="7">
        <f t="shared" si="9"/>
        <v>11</v>
      </c>
      <c r="J38" s="17">
        <f t="shared" si="9"/>
        <v>10</v>
      </c>
      <c r="K38" s="7">
        <f t="shared" si="9"/>
        <v>9</v>
      </c>
      <c r="L38" s="7">
        <f t="shared" si="9"/>
        <v>8</v>
      </c>
      <c r="M38" s="7">
        <f t="shared" si="9"/>
        <v>7</v>
      </c>
      <c r="N38" s="7">
        <f t="shared" si="9"/>
        <v>6</v>
      </c>
      <c r="O38" s="7">
        <f t="shared" si="9"/>
        <v>5</v>
      </c>
      <c r="P38" s="7">
        <f t="shared" si="9"/>
        <v>4</v>
      </c>
      <c r="Q38" s="8">
        <f t="shared" si="9"/>
        <v>3</v>
      </c>
    </row>
    <row r="39" spans="1:17">
      <c r="A39" s="70"/>
      <c r="B39" s="68" t="s">
        <v>17</v>
      </c>
      <c r="C39" s="69"/>
      <c r="D39" s="9">
        <f>IF(D37="",Q31,$G$19-D37)</f>
        <v>10</v>
      </c>
      <c r="E39" s="10">
        <f>IF(E37="",D39,$G$19-E37)</f>
        <v>9</v>
      </c>
      <c r="F39" s="10">
        <f t="shared" ref="F39:J39" si="10">IF(F37="",E39,$G$19-F37)</f>
        <v>8</v>
      </c>
      <c r="G39" s="10">
        <f t="shared" si="10"/>
        <v>8</v>
      </c>
      <c r="H39" s="10">
        <f t="shared" si="10"/>
        <v>8</v>
      </c>
      <c r="I39" s="10">
        <f t="shared" si="10"/>
        <v>8</v>
      </c>
      <c r="J39" s="18">
        <f t="shared" si="10"/>
        <v>8</v>
      </c>
      <c r="K39" s="10">
        <f t="shared" ref="K39:Q39" si="11">IF(K37="",J39,$G$19-K37)</f>
        <v>7</v>
      </c>
      <c r="L39" s="10">
        <f t="shared" si="11"/>
        <v>7</v>
      </c>
      <c r="M39" s="10">
        <f t="shared" si="11"/>
        <v>7</v>
      </c>
      <c r="N39" s="10">
        <f t="shared" si="11"/>
        <v>7</v>
      </c>
      <c r="O39" s="10">
        <f t="shared" si="11"/>
        <v>7</v>
      </c>
      <c r="P39" s="10">
        <f t="shared" si="11"/>
        <v>7</v>
      </c>
      <c r="Q39" s="11">
        <f t="shared" si="11"/>
        <v>7</v>
      </c>
    </row>
    <row r="40" spans="1:17" ht="19.5" thickBot="1">
      <c r="A40" s="71"/>
      <c r="B40" s="75"/>
      <c r="C40" s="76"/>
      <c r="D40" s="12" t="str">
        <f>IF(Q30&lt;Q31,"",IF(D38&lt;D39,"退職日",""))</f>
        <v/>
      </c>
      <c r="E40" s="13" t="str">
        <f t="shared" ref="E40:J40" si="12">IF(D38&lt;D39,"",IF(E38&lt;E39,"退職日",""))</f>
        <v/>
      </c>
      <c r="F40" s="13" t="str">
        <f t="shared" si="12"/>
        <v/>
      </c>
      <c r="G40" s="13" t="str">
        <f t="shared" si="12"/>
        <v/>
      </c>
      <c r="H40" s="13" t="str">
        <f t="shared" si="12"/>
        <v/>
      </c>
      <c r="I40" s="13" t="str">
        <f t="shared" si="12"/>
        <v/>
      </c>
      <c r="J40" s="19" t="str">
        <f t="shared" si="12"/>
        <v/>
      </c>
      <c r="K40" s="13" t="str">
        <f>IF(J38&lt;J39,"",IF(K38&lt;K39,"退職日",""))</f>
        <v/>
      </c>
      <c r="L40" s="13" t="str">
        <f t="shared" ref="L40:P40" si="13">IF(K38&lt;K39,"",IF(L38&lt;L39,"退職日",""))</f>
        <v/>
      </c>
      <c r="M40" s="13" t="str">
        <f t="shared" si="13"/>
        <v/>
      </c>
      <c r="N40" s="13" t="str">
        <f t="shared" si="13"/>
        <v>退職日</v>
      </c>
      <c r="O40" s="13" t="str">
        <f t="shared" si="13"/>
        <v/>
      </c>
      <c r="P40" s="13" t="str">
        <f t="shared" si="13"/>
        <v/>
      </c>
      <c r="Q40" s="14" t="str">
        <f>IF(P38&lt;P39,"",IF(Q38&lt;Q39,"退職日",""))</f>
        <v/>
      </c>
    </row>
    <row r="41" spans="1:17" ht="24.75" thickTop="1">
      <c r="A41" s="32"/>
      <c r="B41" s="81"/>
      <c r="C41" s="82"/>
      <c r="D41" s="59">
        <f>IF(G18=31,29,IF(G18=30,29,IF(G18=29,29,"")))</f>
        <v>29</v>
      </c>
      <c r="E41" s="57">
        <f>IF(G18=31,30,IF(G18=30,30,""))</f>
        <v>30</v>
      </c>
      <c r="F41" s="60">
        <f>IF(G18=31,31,"")</f>
        <v>31</v>
      </c>
      <c r="G41" s="15"/>
      <c r="M41" s="2"/>
    </row>
    <row r="42" spans="1:17" ht="19.5" thickBot="1">
      <c r="A42" s="33"/>
      <c r="B42" s="79"/>
      <c r="C42" s="80"/>
      <c r="D42" s="34" t="str">
        <f>IF(D41="","",IF(Q34="日","月",IF(Q34="月","火",IF(Q34="火","水",IF(Q34="水","木",IF(Q34="木","金",IF(Q34="金","土","日")))))))</f>
        <v>水</v>
      </c>
      <c r="E42" s="31" t="str">
        <f>IF(E41="","",IF(D42="日","月",IF(D42="月","火",IF(D42="火","水",IF(D42="水","木",IF(D42="木","金",IF(D42="金","土","日")))))))</f>
        <v>木</v>
      </c>
      <c r="F42" s="35" t="str">
        <f>IF(F41="","",IF(E42="日","月",IF(E42="月","火",IF(E42="火","水",IF(E42="水","木",IF(E42="木","金",IF(E42="金","土","日")))))))</f>
        <v>金</v>
      </c>
      <c r="G42" s="15"/>
    </row>
    <row r="43" spans="1:17" ht="20.25" thickTop="1" thickBot="1">
      <c r="A43" s="51" t="s">
        <v>20</v>
      </c>
      <c r="B43" s="53" t="s">
        <v>12</v>
      </c>
      <c r="C43" s="41" t="s">
        <v>27</v>
      </c>
      <c r="D43" s="22"/>
      <c r="E43" s="23"/>
      <c r="F43" s="24"/>
    </row>
    <row r="44" spans="1:17" ht="20.25" thickTop="1" thickBot="1">
      <c r="A44" s="51" t="s">
        <v>21</v>
      </c>
      <c r="B44" s="53" t="s">
        <v>38</v>
      </c>
      <c r="C44" s="41" t="s">
        <v>27</v>
      </c>
      <c r="D44" s="22"/>
      <c r="E44" s="23" t="s">
        <v>1</v>
      </c>
      <c r="F44" s="24" t="s">
        <v>1</v>
      </c>
      <c r="G44" s="15"/>
    </row>
    <row r="45" spans="1:17" ht="19.5" thickTop="1">
      <c r="A45" s="70" t="s">
        <v>6</v>
      </c>
      <c r="B45" s="77" t="s">
        <v>18</v>
      </c>
      <c r="C45" s="78"/>
      <c r="D45" s="26" t="str">
        <f>IF(D44="〇",COUNTIFS($D44:D44,"〇")+COUNTA($D28:$J28)+COUNTA($K28:$Q28)+COUNTA($D36:$J36)+COUNTA($K36:$Q36),"")</f>
        <v/>
      </c>
      <c r="E45" s="27">
        <f>IF(E44="〇",COUNTIFS($D44:E44,"〇")+COUNTA($D28:$J28)+COUNTA($K28:$Q28)+COUNTA($D36:$J36)+COUNTA($K36:$Q36),"")</f>
        <v>11</v>
      </c>
      <c r="F45" s="28">
        <f>IF(F44="〇",COUNTIFS($D44:F44,"〇")+COUNTA($D28:$J28)+COUNTA($K28:$Q28)+COUNTA($D36:$J36)+COUNTA($K36:$Q36),"")</f>
        <v>12</v>
      </c>
      <c r="G45" s="15"/>
    </row>
    <row r="46" spans="1:17">
      <c r="A46" s="70"/>
      <c r="B46" s="68" t="s">
        <v>5</v>
      </c>
      <c r="C46" s="69"/>
      <c r="D46" s="6">
        <f>IFERROR($G$18-D41,"")</f>
        <v>2</v>
      </c>
      <c r="E46" s="7">
        <f>IFERROR($G$18-E41,"")</f>
        <v>1</v>
      </c>
      <c r="F46" s="8">
        <f>IFERROR($G$18-F41,"")</f>
        <v>0</v>
      </c>
      <c r="G46" s="15"/>
    </row>
    <row r="47" spans="1:17">
      <c r="A47" s="70"/>
      <c r="B47" s="68" t="s">
        <v>17</v>
      </c>
      <c r="C47" s="69"/>
      <c r="D47" s="6">
        <f>IF(D41="","",IF(D41="","",IF(D45="",Q39,$G$19-D45)))</f>
        <v>7</v>
      </c>
      <c r="E47" s="7">
        <f>IF(E41="","",IF(E41="","",IF(E45="",D47,$G$19-E45)))</f>
        <v>6</v>
      </c>
      <c r="F47" s="8">
        <f>IF(F41="","",IF(F41="","",IF(F45="",E47,$G$19-F45)))</f>
        <v>5</v>
      </c>
      <c r="G47" s="15"/>
    </row>
    <row r="48" spans="1:17" ht="19.5" thickBot="1">
      <c r="A48" s="71"/>
      <c r="B48" s="75"/>
      <c r="C48" s="76"/>
      <c r="D48" s="12" t="str">
        <f>IF(Q38&lt;Q39,"",IF(D46&lt;D47,"退職日",""))</f>
        <v/>
      </c>
      <c r="E48" s="13" t="str">
        <f>IF(D46&lt;D47,"",IF(E46&lt;E47,"退職日",""))</f>
        <v/>
      </c>
      <c r="F48" s="14" t="str">
        <f>IF(E46&lt;E47,"",IF(F46&lt;F47,"退職日",""))</f>
        <v/>
      </c>
      <c r="G48" s="15"/>
    </row>
    <row r="49" ht="19.5" thickTop="1"/>
  </sheetData>
  <sheetProtection algorithmName="SHA-512" hashValue="xWYm3yQrn6dZeIEXnk+O9XZnkRAvw6GmwEPbiHAT/K4+WqxcQnmsjUobb5lPQ9Q9uYS19cMktZTQsMbZAh7nPQ==" saltValue="XLi8UWBXs+XoQVNCdLgqtQ==" spinCount="100000" sheet="1" objects="1" scenarios="1" selectLockedCells="1" selectUnlockedCells="1"/>
  <mergeCells count="23">
    <mergeCell ref="B25:C25"/>
    <mergeCell ref="B38:C38"/>
    <mergeCell ref="B37:C37"/>
    <mergeCell ref="B34:C34"/>
    <mergeCell ref="B33:C33"/>
    <mergeCell ref="B32:C32"/>
    <mergeCell ref="B31:C31"/>
    <mergeCell ref="B39:C39"/>
    <mergeCell ref="A29:A32"/>
    <mergeCell ref="A37:A40"/>
    <mergeCell ref="A45:A48"/>
    <mergeCell ref="A1:J1"/>
    <mergeCell ref="D19:F19"/>
    <mergeCell ref="D18:F18"/>
    <mergeCell ref="B48:C48"/>
    <mergeCell ref="B47:C47"/>
    <mergeCell ref="B46:C46"/>
    <mergeCell ref="B45:C45"/>
    <mergeCell ref="B42:C42"/>
    <mergeCell ref="B41:C41"/>
    <mergeCell ref="B40:C40"/>
    <mergeCell ref="B30:C30"/>
    <mergeCell ref="B29:C29"/>
  </mergeCells>
  <phoneticPr fontId="1"/>
  <conditionalFormatting sqref="K26:K27 D32:Q33 D34:D35 K34:K35 D40:Q41 D42:D43 D48:F48">
    <cfRule type="containsText" dxfId="1" priority="1" operator="containsText" text="退職日">
      <formula>NOT(ISERROR(SEARCH("退職日",D26)))</formula>
    </cfRule>
  </conditionalFormatting>
  <pageMargins left="0.70866141732283472" right="0.70866141732283472" top="0.74803149606299213" bottom="0.74803149606299213" header="0.31496062992125984" footer="0.31496062992125984"/>
  <pageSetup paperSize="9" scale="51"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32070-2C70-4E48-8CB3-467C819E2CFE}">
  <sheetPr>
    <pageSetUpPr fitToPage="1"/>
  </sheetPr>
  <dimension ref="A1:Q49"/>
  <sheetViews>
    <sheetView topLeftCell="B1" zoomScale="85" zoomScaleNormal="85" workbookViewId="0">
      <selection activeCell="D16" sqref="D16"/>
    </sheetView>
  </sheetViews>
  <sheetFormatPr defaultRowHeight="18.75"/>
  <cols>
    <col min="1" max="1" width="5.5" customWidth="1"/>
    <col min="2" max="2" width="57.25" customWidth="1"/>
    <col min="3" max="3" width="3.75" customWidth="1"/>
    <col min="4" max="5" width="9.375" bestFit="1" customWidth="1"/>
    <col min="7" max="7" width="9.375" bestFit="1" customWidth="1"/>
  </cols>
  <sheetData>
    <row r="1" spans="1:10" ht="25.5">
      <c r="A1" s="72" t="s">
        <v>13</v>
      </c>
      <c r="B1" s="72"/>
      <c r="C1" s="72"/>
      <c r="D1" s="72"/>
      <c r="E1" s="72"/>
      <c r="F1" s="72"/>
      <c r="G1" s="72"/>
      <c r="H1" s="72"/>
      <c r="I1" s="72"/>
      <c r="J1" s="72"/>
    </row>
    <row r="2" spans="1:10">
      <c r="B2" s="1" t="s">
        <v>14</v>
      </c>
      <c r="C2" s="1"/>
      <c r="D2" s="1"/>
    </row>
    <row r="3" spans="1:10">
      <c r="A3" s="54" t="s">
        <v>22</v>
      </c>
      <c r="B3" s="1" t="s">
        <v>30</v>
      </c>
      <c r="C3" s="1"/>
      <c r="D3" s="1"/>
    </row>
    <row r="4" spans="1:10">
      <c r="A4" s="55" t="s">
        <v>19</v>
      </c>
      <c r="B4" s="1" t="s">
        <v>31</v>
      </c>
      <c r="C4" s="1"/>
      <c r="D4" s="1"/>
    </row>
    <row r="5" spans="1:10">
      <c r="A5" s="55" t="s">
        <v>23</v>
      </c>
      <c r="B5" s="1" t="s">
        <v>32</v>
      </c>
      <c r="C5" s="1"/>
      <c r="D5" s="1"/>
    </row>
    <row r="6" spans="1:10">
      <c r="A6" s="55" t="s">
        <v>20</v>
      </c>
      <c r="B6" s="1" t="s">
        <v>33</v>
      </c>
      <c r="C6" s="1"/>
      <c r="D6" s="1"/>
    </row>
    <row r="7" spans="1:10">
      <c r="A7" s="55"/>
      <c r="B7" s="1" t="s">
        <v>15</v>
      </c>
      <c r="C7" s="1"/>
      <c r="D7" s="1"/>
    </row>
    <row r="8" spans="1:10">
      <c r="A8" s="55" t="s">
        <v>21</v>
      </c>
      <c r="B8" s="1" t="s">
        <v>34</v>
      </c>
      <c r="C8" s="1"/>
      <c r="D8" s="1"/>
    </row>
    <row r="9" spans="1:10">
      <c r="A9" s="55"/>
      <c r="B9" s="1" t="s">
        <v>7</v>
      </c>
      <c r="C9" s="1"/>
    </row>
    <row r="10" spans="1:10">
      <c r="A10" s="55"/>
      <c r="B10" s="1" t="s">
        <v>8</v>
      </c>
      <c r="C10" s="1"/>
    </row>
    <row r="11" spans="1:10">
      <c r="A11" s="55"/>
      <c r="B11" s="1" t="s">
        <v>37</v>
      </c>
      <c r="C11" s="1"/>
    </row>
    <row r="12" spans="1:10">
      <c r="A12" s="55" t="s">
        <v>26</v>
      </c>
      <c r="B12" s="1" t="s">
        <v>35</v>
      </c>
      <c r="C12" s="1"/>
    </row>
    <row r="13" spans="1:10">
      <c r="A13" s="55" t="s">
        <v>29</v>
      </c>
      <c r="B13" s="1" t="s">
        <v>36</v>
      </c>
      <c r="C13" s="1"/>
    </row>
    <row r="14" spans="1:10" ht="19.5" thickBot="1">
      <c r="B14" s="1"/>
      <c r="C14" s="1"/>
    </row>
    <row r="15" spans="1:10" ht="19.5" thickTop="1">
      <c r="B15" s="1"/>
      <c r="C15" s="1"/>
      <c r="D15" s="43" t="s">
        <v>22</v>
      </c>
      <c r="E15" s="45"/>
      <c r="G15" s="20" t="s">
        <v>19</v>
      </c>
    </row>
    <row r="16" spans="1:10" ht="19.5" thickBot="1">
      <c r="D16" s="61">
        <v>5</v>
      </c>
      <c r="E16" s="42" t="s">
        <v>11</v>
      </c>
      <c r="G16" s="62"/>
    </row>
    <row r="17" spans="1:17" ht="19.5" thickTop="1">
      <c r="D17" s="40"/>
    </row>
    <row r="18" spans="1:17">
      <c r="D18" s="73" t="s">
        <v>2</v>
      </c>
      <c r="E18" s="74"/>
      <c r="F18" s="74"/>
      <c r="G18" s="38">
        <f>IF(D16=2,IF(G16="うるう年",29,28),IF(D16=4,30,IF(D16=6,30,IF(D16=9,30,IF(D16=11,30,31)))))</f>
        <v>31</v>
      </c>
      <c r="H18" s="39" t="s">
        <v>3</v>
      </c>
    </row>
    <row r="19" spans="1:17">
      <c r="D19" s="73" t="s">
        <v>4</v>
      </c>
      <c r="E19" s="74"/>
      <c r="F19" s="74"/>
      <c r="G19" s="38">
        <f>IF(20-G20&lt;1,18,18-(20-G20))</f>
        <v>18</v>
      </c>
      <c r="H19" s="39" t="s">
        <v>3</v>
      </c>
    </row>
    <row r="20" spans="1:17">
      <c r="C20" s="46" t="s">
        <v>26</v>
      </c>
      <c r="D20" s="47" t="s">
        <v>39</v>
      </c>
      <c r="E20" s="48"/>
      <c r="F20" s="48"/>
      <c r="G20" s="49">
        <f>G18-COUNTA(D27:Q27,D35:Q35,D43:F43)</f>
        <v>20</v>
      </c>
      <c r="H20" s="50" t="s">
        <v>3</v>
      </c>
      <c r="I20" t="s">
        <v>40</v>
      </c>
      <c r="J20" t="s">
        <v>41</v>
      </c>
    </row>
    <row r="21" spans="1:17">
      <c r="C21" s="46" t="s">
        <v>26</v>
      </c>
      <c r="D21" s="47" t="s">
        <v>24</v>
      </c>
      <c r="E21" s="48"/>
      <c r="F21" s="48"/>
      <c r="G21" s="49">
        <f>COUNTA(D27:Q27,D35:Q35,D43:F43)</f>
        <v>11</v>
      </c>
      <c r="H21" s="50" t="s">
        <v>3</v>
      </c>
    </row>
    <row r="22" spans="1:17">
      <c r="C22" s="46" t="s">
        <v>26</v>
      </c>
      <c r="D22" s="47" t="s">
        <v>25</v>
      </c>
      <c r="E22" s="48"/>
      <c r="F22" s="48"/>
      <c r="G22" s="49">
        <f>COUNTA(D28:Q28,D36:Q36,D44:F44)</f>
        <v>16</v>
      </c>
      <c r="H22" s="50" t="s">
        <v>3</v>
      </c>
    </row>
    <row r="24" spans="1:17" ht="19.5" thickBot="1"/>
    <row r="25" spans="1:17" ht="25.5" thickTop="1" thickBot="1">
      <c r="A25" s="37"/>
      <c r="B25" s="83"/>
      <c r="C25" s="84"/>
      <c r="D25" s="56">
        <v>1</v>
      </c>
      <c r="E25" s="57">
        <v>2</v>
      </c>
      <c r="F25" s="57">
        <v>3</v>
      </c>
      <c r="G25" s="57">
        <v>4</v>
      </c>
      <c r="H25" s="57">
        <v>5</v>
      </c>
      <c r="I25" s="57">
        <v>6</v>
      </c>
      <c r="J25" s="58">
        <v>7</v>
      </c>
      <c r="K25" s="57">
        <v>8</v>
      </c>
      <c r="L25" s="57">
        <v>9</v>
      </c>
      <c r="M25" s="57">
        <v>10</v>
      </c>
      <c r="N25" s="57">
        <v>11</v>
      </c>
      <c r="O25" s="57">
        <v>12</v>
      </c>
      <c r="P25" s="57">
        <v>13</v>
      </c>
      <c r="Q25" s="60">
        <v>14</v>
      </c>
    </row>
    <row r="26" spans="1:17" ht="20.25" thickTop="1" thickBot="1">
      <c r="A26" s="51" t="s">
        <v>23</v>
      </c>
      <c r="B26" s="52" t="s">
        <v>28</v>
      </c>
      <c r="C26" t="s">
        <v>27</v>
      </c>
      <c r="D26" s="63" t="s">
        <v>42</v>
      </c>
      <c r="E26" s="30" t="str">
        <f>IF(D26="日","月",IF(D26="月","火",IF(D26="火","水",IF(D26="水","木",IF(D26="木","金",IF(D26="金","土","日"))))))</f>
        <v>金</v>
      </c>
      <c r="F26" s="31" t="str">
        <f t="shared" ref="F26:I26" si="0">IF(E26="日","月",IF(E26="月","火",IF(E26="火","水",IF(E26="水","木",IF(E26="木","金",IF(E26="金","土","日"))))))</f>
        <v>土</v>
      </c>
      <c r="G26" s="31" t="str">
        <f t="shared" si="0"/>
        <v>日</v>
      </c>
      <c r="H26" s="31" t="str">
        <f t="shared" si="0"/>
        <v>月</v>
      </c>
      <c r="I26" s="31" t="str">
        <f t="shared" si="0"/>
        <v>火</v>
      </c>
      <c r="J26" s="36" t="str">
        <f>IF(I26="日","月",IF(I26="月","火",IF(I26="火","水",IF(I26="水","木",IF(I26="木","金",IF(I26="金","土","日"))))))</f>
        <v>水</v>
      </c>
      <c r="K26" s="31" t="str">
        <f>IF(J26="日","月",IF(J26="月","火",IF(J26="火","水",IF(J26="水","木",IF(J26="木","金",IF(J26="金","土","日"))))))</f>
        <v>木</v>
      </c>
      <c r="L26" s="31" t="str">
        <f>IF(K26="日","月",IF(K26="月","火",IF(K26="火","水",IF(K26="水","木",IF(K26="木","金",IF(K26="金","土","日"))))))</f>
        <v>金</v>
      </c>
      <c r="M26" s="31" t="str">
        <f t="shared" ref="M26:P26" si="1">IF(L26="日","月",IF(L26="月","火",IF(L26="火","水",IF(L26="水","木",IF(L26="木","金",IF(L26="金","土","日"))))))</f>
        <v>土</v>
      </c>
      <c r="N26" s="31" t="str">
        <f t="shared" si="1"/>
        <v>日</v>
      </c>
      <c r="O26" s="31" t="str">
        <f t="shared" si="1"/>
        <v>月</v>
      </c>
      <c r="P26" s="31" t="str">
        <f t="shared" si="1"/>
        <v>火</v>
      </c>
      <c r="Q26" s="35" t="str">
        <f>IF(P26="日","月",IF(P26="月","火",IF(P26="火","水",IF(P26="水","木",IF(P26="木","金",IF(P26="金","土","日"))))))</f>
        <v>水</v>
      </c>
    </row>
    <row r="27" spans="1:17" ht="20.25" thickTop="1" thickBot="1">
      <c r="A27" s="51" t="s">
        <v>20</v>
      </c>
      <c r="B27" s="53" t="s">
        <v>12</v>
      </c>
      <c r="C27" s="41" t="s">
        <v>27</v>
      </c>
      <c r="D27" s="64"/>
      <c r="E27" s="65"/>
      <c r="F27" s="65" t="s">
        <v>43</v>
      </c>
      <c r="G27" s="65" t="s">
        <v>43</v>
      </c>
      <c r="H27" s="65" t="s">
        <v>43</v>
      </c>
      <c r="I27" s="65" t="s">
        <v>43</v>
      </c>
      <c r="J27" s="66"/>
      <c r="K27" s="65"/>
      <c r="L27" s="65"/>
      <c r="M27" s="65" t="s">
        <v>43</v>
      </c>
      <c r="N27" s="65"/>
      <c r="O27" s="65" t="s">
        <v>43</v>
      </c>
      <c r="P27" s="65"/>
      <c r="Q27" s="67"/>
    </row>
    <row r="28" spans="1:17" ht="20.25" thickTop="1" thickBot="1">
      <c r="A28" s="51" t="s">
        <v>21</v>
      </c>
      <c r="B28" s="53" t="s">
        <v>38</v>
      </c>
      <c r="C28" s="41" t="s">
        <v>27</v>
      </c>
      <c r="D28" s="64" t="s">
        <v>1</v>
      </c>
      <c r="E28" s="65"/>
      <c r="F28" s="65"/>
      <c r="G28" s="65"/>
      <c r="H28" s="65"/>
      <c r="I28" s="65"/>
      <c r="J28" s="66" t="s">
        <v>0</v>
      </c>
      <c r="K28" s="65"/>
      <c r="L28" s="65"/>
      <c r="M28" s="65"/>
      <c r="N28" s="65"/>
      <c r="O28" s="65"/>
      <c r="P28" s="65" t="s">
        <v>0</v>
      </c>
      <c r="Q28" s="67" t="s">
        <v>0</v>
      </c>
    </row>
    <row r="29" spans="1:17" ht="19.5" thickTop="1">
      <c r="A29" s="70" t="s">
        <v>6</v>
      </c>
      <c r="B29" s="77" t="s">
        <v>18</v>
      </c>
      <c r="C29" s="78"/>
      <c r="D29" s="3">
        <f>IF(D28="〇",COUNTIFS($D28:D28,"〇"),"")</f>
        <v>1</v>
      </c>
      <c r="E29" s="4" t="str">
        <f>IF(E28="〇",COUNTIFS($D28:E28,"〇"),"")</f>
        <v/>
      </c>
      <c r="F29" s="4" t="str">
        <f>IF(F28="〇",COUNTIFS($D28:F28,"〇"),"")</f>
        <v/>
      </c>
      <c r="G29" s="4" t="str">
        <f>IF(G28="〇",COUNTIFS($D28:G28,"〇"),"")</f>
        <v/>
      </c>
      <c r="H29" s="4" t="str">
        <f>IF(H28="〇",COUNTIFS($D28:H28,"〇"),"")</f>
        <v/>
      </c>
      <c r="I29" s="4" t="str">
        <f>IF(I28="〇",COUNTIFS($D28:I28,"〇"),"")</f>
        <v/>
      </c>
      <c r="J29" s="16">
        <f>IF(J28="〇",COUNTIFS($D28:J28,"〇"),"")</f>
        <v>2</v>
      </c>
      <c r="K29" s="4" t="str">
        <f>IF(K28="〇",COUNTIFS($K28:K28,"〇")+COUNTA($D28:$J28),"")</f>
        <v/>
      </c>
      <c r="L29" s="4" t="str">
        <f>IF(L28="〇",COUNTIFS($K28:L28,"〇")+COUNTA($D28:$J28),"")</f>
        <v/>
      </c>
      <c r="M29" s="4" t="str">
        <f>IF(M28="〇",COUNTIFS($K28:M28,"〇")+COUNTA($D28:$J28),"")</f>
        <v/>
      </c>
      <c r="N29" s="4" t="str">
        <f>IF(N28="〇",COUNTIFS($K28:N28,"〇")+COUNTA($D28:$J28),"")</f>
        <v/>
      </c>
      <c r="O29" s="4" t="str">
        <f>IF(O28="〇",COUNTIFS($K28:O28,"〇")+COUNTA($D28:$J28),"")</f>
        <v/>
      </c>
      <c r="P29" s="4">
        <f>IF(P28="〇",COUNTIFS($K28:P28,"〇")+COUNTA($D28:$J28),"")</f>
        <v>3</v>
      </c>
      <c r="Q29" s="5">
        <f>IF(Q28="〇",COUNTIFS($K28:Q28,"〇")+COUNTA($D28:$J28),"")</f>
        <v>4</v>
      </c>
    </row>
    <row r="30" spans="1:17">
      <c r="A30" s="70"/>
      <c r="B30" s="68" t="s">
        <v>5</v>
      </c>
      <c r="C30" s="69"/>
      <c r="D30" s="6">
        <f>G18-D25</f>
        <v>30</v>
      </c>
      <c r="E30" s="7">
        <f t="shared" ref="E30:Q30" si="2">$G$18-E25</f>
        <v>29</v>
      </c>
      <c r="F30" s="7">
        <f t="shared" si="2"/>
        <v>28</v>
      </c>
      <c r="G30" s="7">
        <f t="shared" si="2"/>
        <v>27</v>
      </c>
      <c r="H30" s="7">
        <f t="shared" si="2"/>
        <v>26</v>
      </c>
      <c r="I30" s="7">
        <f t="shared" si="2"/>
        <v>25</v>
      </c>
      <c r="J30" s="17">
        <f t="shared" si="2"/>
        <v>24</v>
      </c>
      <c r="K30" s="7">
        <f t="shared" si="2"/>
        <v>23</v>
      </c>
      <c r="L30" s="7">
        <f t="shared" si="2"/>
        <v>22</v>
      </c>
      <c r="M30" s="7">
        <f t="shared" si="2"/>
        <v>21</v>
      </c>
      <c r="N30" s="7">
        <f t="shared" si="2"/>
        <v>20</v>
      </c>
      <c r="O30" s="7">
        <f t="shared" si="2"/>
        <v>19</v>
      </c>
      <c r="P30" s="7">
        <f t="shared" si="2"/>
        <v>18</v>
      </c>
      <c r="Q30" s="8">
        <f t="shared" si="2"/>
        <v>17</v>
      </c>
    </row>
    <row r="31" spans="1:17">
      <c r="A31" s="70"/>
      <c r="B31" s="68" t="s">
        <v>17</v>
      </c>
      <c r="C31" s="69"/>
      <c r="D31" s="9">
        <f>IF(D29="",G19,$G$19-D29)</f>
        <v>17</v>
      </c>
      <c r="E31" s="10">
        <f>IF(E29="",D31,$G$19-E29)</f>
        <v>17</v>
      </c>
      <c r="F31" s="10">
        <f t="shared" ref="F31:J31" si="3">IF(F29="",E31,$G$19-F29)</f>
        <v>17</v>
      </c>
      <c r="G31" s="10">
        <f t="shared" si="3"/>
        <v>17</v>
      </c>
      <c r="H31" s="10">
        <f t="shared" si="3"/>
        <v>17</v>
      </c>
      <c r="I31" s="10">
        <f t="shared" si="3"/>
        <v>17</v>
      </c>
      <c r="J31" s="18">
        <f t="shared" si="3"/>
        <v>16</v>
      </c>
      <c r="K31" s="10">
        <f>IF(K29="",J31,$G$19-K29)</f>
        <v>16</v>
      </c>
      <c r="L31" s="10">
        <f>IF(L29="",K31,$G$19-L29)</f>
        <v>16</v>
      </c>
      <c r="M31" s="10">
        <f t="shared" ref="M31:Q31" si="4">IF(M29="",L31,$G$19-M29)</f>
        <v>16</v>
      </c>
      <c r="N31" s="10">
        <f t="shared" si="4"/>
        <v>16</v>
      </c>
      <c r="O31" s="10">
        <f t="shared" si="4"/>
        <v>16</v>
      </c>
      <c r="P31" s="10">
        <f t="shared" si="4"/>
        <v>15</v>
      </c>
      <c r="Q31" s="11">
        <f t="shared" si="4"/>
        <v>14</v>
      </c>
    </row>
    <row r="32" spans="1:17" ht="19.5" thickBot="1">
      <c r="A32" s="71"/>
      <c r="B32" s="75"/>
      <c r="C32" s="76"/>
      <c r="D32" s="12"/>
      <c r="E32" s="13" t="str">
        <f t="shared" ref="E32:J32" si="5">IF(D30&lt;D31,"",IF(E30&lt;E31,"退職日",""))</f>
        <v/>
      </c>
      <c r="F32" s="13" t="str">
        <f t="shared" si="5"/>
        <v/>
      </c>
      <c r="G32" s="13" t="str">
        <f t="shared" si="5"/>
        <v/>
      </c>
      <c r="H32" s="13" t="str">
        <f t="shared" si="5"/>
        <v/>
      </c>
      <c r="I32" s="13" t="str">
        <f t="shared" si="5"/>
        <v/>
      </c>
      <c r="J32" s="19" t="str">
        <f t="shared" si="5"/>
        <v/>
      </c>
      <c r="K32" s="13" t="str">
        <f>IF(J30&lt;J31,"",IF(K30&lt;K31,"退職日",""))</f>
        <v/>
      </c>
      <c r="L32" s="13" t="str">
        <f t="shared" ref="L32:Q32" si="6">IF(K30&lt;K31,"",IF(L30&lt;L31,"退職日",""))</f>
        <v/>
      </c>
      <c r="M32" s="13" t="str">
        <f t="shared" si="6"/>
        <v/>
      </c>
      <c r="N32" s="13" t="str">
        <f t="shared" si="6"/>
        <v/>
      </c>
      <c r="O32" s="13" t="str">
        <f t="shared" si="6"/>
        <v/>
      </c>
      <c r="P32" s="13" t="str">
        <f t="shared" si="6"/>
        <v/>
      </c>
      <c r="Q32" s="14" t="str">
        <f t="shared" si="6"/>
        <v/>
      </c>
    </row>
    <row r="33" spans="1:17" ht="24.75" thickTop="1">
      <c r="A33" s="32"/>
      <c r="B33" s="81"/>
      <c r="C33" s="82"/>
      <c r="D33" s="59">
        <v>15</v>
      </c>
      <c r="E33" s="57">
        <v>16</v>
      </c>
      <c r="F33" s="57">
        <v>17</v>
      </c>
      <c r="G33" s="57">
        <v>18</v>
      </c>
      <c r="H33" s="57">
        <v>19</v>
      </c>
      <c r="I33" s="57">
        <v>20</v>
      </c>
      <c r="J33" s="58">
        <v>21</v>
      </c>
      <c r="K33" s="57">
        <v>22</v>
      </c>
      <c r="L33" s="57">
        <v>23</v>
      </c>
      <c r="M33" s="57">
        <v>24</v>
      </c>
      <c r="N33" s="57">
        <v>25</v>
      </c>
      <c r="O33" s="57">
        <v>26</v>
      </c>
      <c r="P33" s="57">
        <v>27</v>
      </c>
      <c r="Q33" s="60">
        <v>28</v>
      </c>
    </row>
    <row r="34" spans="1:17" ht="19.5" thickBot="1">
      <c r="A34" s="33"/>
      <c r="B34" s="79"/>
      <c r="C34" s="80"/>
      <c r="D34" s="34" t="str">
        <f>IF(Q26="日","月",IF(Q26="月","火",IF(Q26="火","水",IF(Q26="水","木",IF(Q26="木","金",IF(Q26="金","土","日"))))))</f>
        <v>木</v>
      </c>
      <c r="E34" s="31" t="str">
        <f>IF(D34="日","月",IF(D34="月","火",IF(D34="火","水",IF(D34="水","木",IF(D34="木","金",IF(D34="金","土","日"))))))</f>
        <v>金</v>
      </c>
      <c r="F34" s="31" t="str">
        <f t="shared" ref="F34:I34" si="7">IF(E34="日","月",IF(E34="月","火",IF(E34="火","水",IF(E34="水","木",IF(E34="木","金",IF(E34="金","土","日"))))))</f>
        <v>土</v>
      </c>
      <c r="G34" s="31" t="str">
        <f t="shared" si="7"/>
        <v>日</v>
      </c>
      <c r="H34" s="31" t="str">
        <f t="shared" si="7"/>
        <v>月</v>
      </c>
      <c r="I34" s="31" t="str">
        <f t="shared" si="7"/>
        <v>火</v>
      </c>
      <c r="J34" s="36" t="str">
        <f>IF(I34="日","月",IF(I34="月","火",IF(I34="火","水",IF(I34="水","木",IF(I34="木","金",IF(I34="金","土","日"))))))</f>
        <v>水</v>
      </c>
      <c r="K34" s="31" t="str">
        <f>IF(J34="日","月",IF(J34="月","火",IF(J34="火","水",IF(J34="水","木",IF(J34="木","金",IF(J34="金","土","日"))))))</f>
        <v>木</v>
      </c>
      <c r="L34" s="31" t="str">
        <f>IF(K34="日","月",IF(K34="月","火",IF(K34="火","水",IF(K34="水","木",IF(K34="木","金",IF(K34="金","土","日"))))))</f>
        <v>金</v>
      </c>
      <c r="M34" s="31" t="str">
        <f t="shared" ref="M34:P34" si="8">IF(L34="日","月",IF(L34="月","火",IF(L34="火","水",IF(L34="水","木",IF(L34="木","金",IF(L34="金","土","日"))))))</f>
        <v>土</v>
      </c>
      <c r="N34" s="31" t="str">
        <f t="shared" si="8"/>
        <v>日</v>
      </c>
      <c r="O34" s="31" t="str">
        <f t="shared" si="8"/>
        <v>月</v>
      </c>
      <c r="P34" s="31" t="str">
        <f t="shared" si="8"/>
        <v>火</v>
      </c>
      <c r="Q34" s="35" t="str">
        <f>IF(P34="日","月",IF(P34="月","火",IF(P34="火","水",IF(P34="水","木",IF(P34="木","金",IF(P34="金","土","日"))))))</f>
        <v>水</v>
      </c>
    </row>
    <row r="35" spans="1:17" ht="20.25" thickTop="1" thickBot="1">
      <c r="A35" s="51" t="s">
        <v>20</v>
      </c>
      <c r="B35" s="53" t="s">
        <v>12</v>
      </c>
      <c r="C35" s="41" t="s">
        <v>27</v>
      </c>
      <c r="D35" s="64"/>
      <c r="E35" s="65"/>
      <c r="F35" s="65"/>
      <c r="G35" s="65" t="s">
        <v>43</v>
      </c>
      <c r="H35" s="65" t="s">
        <v>43</v>
      </c>
      <c r="I35" s="65"/>
      <c r="J35" s="66"/>
      <c r="K35" s="65"/>
      <c r="L35" s="65"/>
      <c r="M35" s="65" t="s">
        <v>43</v>
      </c>
      <c r="N35" s="65"/>
      <c r="O35" s="65" t="s">
        <v>43</v>
      </c>
      <c r="P35" s="65"/>
      <c r="Q35" s="67"/>
    </row>
    <row r="36" spans="1:17" ht="20.25" thickTop="1" thickBot="1">
      <c r="A36" s="51" t="s">
        <v>21</v>
      </c>
      <c r="B36" s="53" t="s">
        <v>38</v>
      </c>
      <c r="C36" s="41" t="s">
        <v>27</v>
      </c>
      <c r="D36" s="64" t="s">
        <v>0</v>
      </c>
      <c r="E36" s="65" t="s">
        <v>0</v>
      </c>
      <c r="F36" s="65" t="s">
        <v>0</v>
      </c>
      <c r="G36" s="65"/>
      <c r="H36" s="65"/>
      <c r="I36" s="65" t="s">
        <v>0</v>
      </c>
      <c r="J36" s="66" t="s">
        <v>0</v>
      </c>
      <c r="K36" s="65" t="s">
        <v>0</v>
      </c>
      <c r="L36" s="65" t="s">
        <v>0</v>
      </c>
      <c r="M36" s="65"/>
      <c r="N36" s="65" t="s">
        <v>0</v>
      </c>
      <c r="O36" s="65"/>
      <c r="P36" s="65" t="s">
        <v>0</v>
      </c>
      <c r="Q36" s="67" t="s">
        <v>0</v>
      </c>
    </row>
    <row r="37" spans="1:17" ht="19.5" thickTop="1">
      <c r="A37" s="70" t="s">
        <v>6</v>
      </c>
      <c r="B37" s="77" t="s">
        <v>18</v>
      </c>
      <c r="C37" s="78"/>
      <c r="D37" s="3">
        <f>IF(D36="〇",COUNTIFS($D36:D36,"〇")+COUNTA($D28:$J28)+COUNTA($K28:$Q28),"")</f>
        <v>5</v>
      </c>
      <c r="E37" s="4">
        <f>IF(E36="〇",COUNTIFS($D36:E36,"〇")+COUNTA($D28:$J28)+COUNTA($K28:$Q28),"")</f>
        <v>6</v>
      </c>
      <c r="F37" s="4">
        <f>IF(F36="〇",COUNTIFS($D36:F36,"〇")+COUNTA($D28:$J28)+COUNTA($K28:$Q28),"")</f>
        <v>7</v>
      </c>
      <c r="G37" s="4" t="str">
        <f>IF(G36="〇",COUNTIFS($D36:G36,"〇")+COUNTA($D28:$J28)+COUNTA($K28:$Q28),"")</f>
        <v/>
      </c>
      <c r="H37" s="4" t="str">
        <f>IF(H36="〇",COUNTIFS($D36:H36,"〇")+COUNTA($D28:$J28)+COUNTA($K28:$Q28),"")</f>
        <v/>
      </c>
      <c r="I37" s="4">
        <f>IF(I36="〇",COUNTIFS($D36:I36,"〇")+COUNTA($D28:$J28)+COUNTA($K28:$Q28),"")</f>
        <v>8</v>
      </c>
      <c r="J37" s="16">
        <f>IF(J36="〇",COUNTIFS($D36:J36,"〇")+COUNTA($D28:$J28)+COUNTA($K28:$Q28),"")</f>
        <v>9</v>
      </c>
      <c r="K37" s="4">
        <f>IF(K36="〇",COUNTIFS($K36:K36,"〇")+COUNTA($D28:$J28)+COUNTA($K28:$Q28)+COUNTA($D36:$J36),"")</f>
        <v>10</v>
      </c>
      <c r="L37" s="4">
        <f>IF(L36="〇",COUNTIFS($K36:L36,"〇")+COUNTA($D28:$J28)+COUNTA($K28:$Q28)+COUNTA($D36:$J36),"")</f>
        <v>11</v>
      </c>
      <c r="M37" s="4" t="str">
        <f>IF(M36="〇",COUNTIFS($K36:M36,"〇")+COUNTA($D28:$J28)+COUNTA($K28:$Q28)+COUNTA($D36:$J36),"")</f>
        <v/>
      </c>
      <c r="N37" s="4">
        <f>IF(N36="〇",COUNTIFS($K36:N36,"〇")+COUNTA($D28:$J28)+COUNTA($K28:$Q28)+COUNTA($D36:$J36),"")</f>
        <v>12</v>
      </c>
      <c r="O37" s="4" t="str">
        <f>IF(O36="〇",COUNTIFS($K36:O36,"〇")+COUNTA($D28:$J28)+COUNTA($K28:$Q28)+COUNTA($D36:$J36),"")</f>
        <v/>
      </c>
      <c r="P37" s="4">
        <f>IF(P36="〇",COUNTIFS($K36:P36,"〇")+COUNTA($D28:$J28)+COUNTA($K28:$Q28)+COUNTA($D36:$J36),"")</f>
        <v>13</v>
      </c>
      <c r="Q37" s="5">
        <f>IF(Q36="〇",COUNTIFS($K36:Q36,"〇")+COUNTA($D28:$J28)+COUNTA($K28:$Q28)+COUNTA($D36:$J36),"")</f>
        <v>14</v>
      </c>
    </row>
    <row r="38" spans="1:17">
      <c r="A38" s="70"/>
      <c r="B38" s="68" t="s">
        <v>5</v>
      </c>
      <c r="C38" s="69"/>
      <c r="D38" s="6">
        <f t="shared" ref="D38:Q38" si="9">$G$18-D33</f>
        <v>16</v>
      </c>
      <c r="E38" s="7">
        <f t="shared" si="9"/>
        <v>15</v>
      </c>
      <c r="F38" s="7">
        <f t="shared" si="9"/>
        <v>14</v>
      </c>
      <c r="G38" s="7">
        <f t="shared" si="9"/>
        <v>13</v>
      </c>
      <c r="H38" s="7">
        <f t="shared" si="9"/>
        <v>12</v>
      </c>
      <c r="I38" s="7">
        <f t="shared" si="9"/>
        <v>11</v>
      </c>
      <c r="J38" s="17">
        <f t="shared" si="9"/>
        <v>10</v>
      </c>
      <c r="K38" s="7">
        <f t="shared" si="9"/>
        <v>9</v>
      </c>
      <c r="L38" s="7">
        <f t="shared" si="9"/>
        <v>8</v>
      </c>
      <c r="M38" s="7">
        <f t="shared" si="9"/>
        <v>7</v>
      </c>
      <c r="N38" s="7">
        <f t="shared" si="9"/>
        <v>6</v>
      </c>
      <c r="O38" s="7">
        <f t="shared" si="9"/>
        <v>5</v>
      </c>
      <c r="P38" s="7">
        <f t="shared" si="9"/>
        <v>4</v>
      </c>
      <c r="Q38" s="8">
        <f t="shared" si="9"/>
        <v>3</v>
      </c>
    </row>
    <row r="39" spans="1:17">
      <c r="A39" s="70"/>
      <c r="B39" s="68" t="s">
        <v>17</v>
      </c>
      <c r="C39" s="69"/>
      <c r="D39" s="9">
        <f>IF(D37="",Q31,$G$19-D37)</f>
        <v>13</v>
      </c>
      <c r="E39" s="10">
        <f>IF(E37="",D39,$G$19-E37)</f>
        <v>12</v>
      </c>
      <c r="F39" s="10">
        <f t="shared" ref="F39:J39" si="10">IF(F37="",E39,$G$19-F37)</f>
        <v>11</v>
      </c>
      <c r="G39" s="10">
        <f t="shared" si="10"/>
        <v>11</v>
      </c>
      <c r="H39" s="10">
        <f t="shared" si="10"/>
        <v>11</v>
      </c>
      <c r="I39" s="10">
        <f t="shared" si="10"/>
        <v>10</v>
      </c>
      <c r="J39" s="18">
        <f t="shared" si="10"/>
        <v>9</v>
      </c>
      <c r="K39" s="10">
        <f t="shared" ref="K39:Q39" si="11">IF(K37="",J39,$G$19-K37)</f>
        <v>8</v>
      </c>
      <c r="L39" s="10">
        <f t="shared" si="11"/>
        <v>7</v>
      </c>
      <c r="M39" s="10">
        <f t="shared" si="11"/>
        <v>7</v>
      </c>
      <c r="N39" s="10">
        <f t="shared" si="11"/>
        <v>6</v>
      </c>
      <c r="O39" s="10">
        <f t="shared" si="11"/>
        <v>6</v>
      </c>
      <c r="P39" s="10">
        <f t="shared" si="11"/>
        <v>5</v>
      </c>
      <c r="Q39" s="11">
        <f t="shared" si="11"/>
        <v>4</v>
      </c>
    </row>
    <row r="40" spans="1:17" ht="19.5" thickBot="1">
      <c r="A40" s="71"/>
      <c r="B40" s="75"/>
      <c r="C40" s="76"/>
      <c r="D40" s="12" t="str">
        <f>IF(Q30&lt;Q31,"",IF(D38&lt;D39,"退職日",""))</f>
        <v/>
      </c>
      <c r="E40" s="13" t="str">
        <f t="shared" ref="E40:J40" si="12">IF(D38&lt;D39,"",IF(E38&lt;E39,"退職日",""))</f>
        <v/>
      </c>
      <c r="F40" s="13" t="str">
        <f t="shared" si="12"/>
        <v/>
      </c>
      <c r="G40" s="13" t="str">
        <f t="shared" si="12"/>
        <v/>
      </c>
      <c r="H40" s="13" t="str">
        <f t="shared" si="12"/>
        <v/>
      </c>
      <c r="I40" s="13" t="str">
        <f t="shared" si="12"/>
        <v/>
      </c>
      <c r="J40" s="19" t="str">
        <f t="shared" si="12"/>
        <v/>
      </c>
      <c r="K40" s="13" t="str">
        <f>IF(J38&lt;J39,"",IF(K38&lt;K39,"退職日",""))</f>
        <v/>
      </c>
      <c r="L40" s="13" t="str">
        <f t="shared" ref="L40:P40" si="13">IF(K38&lt;K39,"",IF(L38&lt;L39,"退職日",""))</f>
        <v/>
      </c>
      <c r="M40" s="13" t="str">
        <f t="shared" si="13"/>
        <v/>
      </c>
      <c r="N40" s="13" t="str">
        <f t="shared" si="13"/>
        <v/>
      </c>
      <c r="O40" s="13" t="str">
        <f t="shared" si="13"/>
        <v>退職日</v>
      </c>
      <c r="P40" s="13" t="str">
        <f t="shared" si="13"/>
        <v/>
      </c>
      <c r="Q40" s="14" t="str">
        <f>IF(P38&lt;P39,"",IF(Q38&lt;Q39,"退職日",""))</f>
        <v/>
      </c>
    </row>
    <row r="41" spans="1:17" ht="24.75" thickTop="1">
      <c r="A41" s="32"/>
      <c r="B41" s="81"/>
      <c r="C41" s="82"/>
      <c r="D41" s="59">
        <f>IF(G18=31,29,IF(G18=30,29,IF(G18=29,29,"")))</f>
        <v>29</v>
      </c>
      <c r="E41" s="57">
        <f>IF(G18=31,30,IF(G18=30,30,""))</f>
        <v>30</v>
      </c>
      <c r="F41" s="60">
        <f>IF(G18=31,31,"")</f>
        <v>31</v>
      </c>
      <c r="G41" s="15"/>
      <c r="M41" s="2"/>
    </row>
    <row r="42" spans="1:17" ht="19.5" thickBot="1">
      <c r="A42" s="33"/>
      <c r="B42" s="79"/>
      <c r="C42" s="80"/>
      <c r="D42" s="34" t="str">
        <f>IF(D41="","",IF(Q34="日","月",IF(Q34="月","火",IF(Q34="火","水",IF(Q34="水","木",IF(Q34="木","金",IF(Q34="金","土","日")))))))</f>
        <v>木</v>
      </c>
      <c r="E42" s="31" t="str">
        <f>IF(E41="","",IF(D42="日","月",IF(D42="月","火",IF(D42="火","水",IF(D42="水","木",IF(D42="木","金",IF(D42="金","土","日")))))))</f>
        <v>金</v>
      </c>
      <c r="F42" s="35" t="str">
        <f>IF(F41="","",IF(E42="日","月",IF(E42="月","火",IF(E42="火","水",IF(E42="水","木",IF(E42="木","金",IF(E42="金","土","日")))))))</f>
        <v>土</v>
      </c>
      <c r="G42" s="15"/>
    </row>
    <row r="43" spans="1:17" ht="20.25" thickTop="1" thickBot="1">
      <c r="A43" s="51" t="s">
        <v>20</v>
      </c>
      <c r="B43" s="53" t="s">
        <v>12</v>
      </c>
      <c r="C43" s="41" t="s">
        <v>27</v>
      </c>
      <c r="D43" s="64"/>
      <c r="E43" s="65"/>
      <c r="F43" s="67" t="s">
        <v>43</v>
      </c>
    </row>
    <row r="44" spans="1:17" ht="20.25" thickTop="1" thickBot="1">
      <c r="A44" s="51" t="s">
        <v>21</v>
      </c>
      <c r="B44" s="53" t="s">
        <v>38</v>
      </c>
      <c r="C44" s="41" t="s">
        <v>27</v>
      </c>
      <c r="D44" s="64" t="s">
        <v>0</v>
      </c>
      <c r="E44" s="65" t="s">
        <v>0</v>
      </c>
      <c r="F44" s="67"/>
      <c r="G44" s="15"/>
    </row>
    <row r="45" spans="1:17" ht="19.5" thickTop="1">
      <c r="A45" s="70" t="s">
        <v>6</v>
      </c>
      <c r="B45" s="77" t="s">
        <v>18</v>
      </c>
      <c r="C45" s="78"/>
      <c r="D45" s="26">
        <f>IF(D44="〇",COUNTIFS($D44:D44,"〇")+COUNTA($D28:$J28)+COUNTA($K28:$Q28)+COUNTA($D36:$J36)+COUNTA($K36:$Q36),"")</f>
        <v>15</v>
      </c>
      <c r="E45" s="27">
        <f>IF(E44="〇",COUNTIFS($D44:E44,"〇")+COUNTA($D28:$J28)+COUNTA($K28:$Q28)+COUNTA($D36:$J36)+COUNTA($K36:$Q36),"")</f>
        <v>16</v>
      </c>
      <c r="F45" s="28" t="str">
        <f>IF(F44="〇",COUNTIFS($D44:F44,"〇")+COUNTA($D28:$J28)+COUNTA($K28:$Q28)+COUNTA($D36:$J36)+COUNTA($K36:$Q36),"")</f>
        <v/>
      </c>
      <c r="G45" s="15"/>
    </row>
    <row r="46" spans="1:17">
      <c r="A46" s="70"/>
      <c r="B46" s="68" t="s">
        <v>5</v>
      </c>
      <c r="C46" s="69"/>
      <c r="D46" s="6">
        <f>IFERROR($G$18-D41,"")</f>
        <v>2</v>
      </c>
      <c r="E46" s="7">
        <f>IFERROR($G$18-E41,"")</f>
        <v>1</v>
      </c>
      <c r="F46" s="8">
        <f>IFERROR($G$18-F41,"")</f>
        <v>0</v>
      </c>
      <c r="G46" s="15"/>
    </row>
    <row r="47" spans="1:17">
      <c r="A47" s="70"/>
      <c r="B47" s="68" t="s">
        <v>17</v>
      </c>
      <c r="C47" s="69"/>
      <c r="D47" s="6">
        <f>IF(D41="","",IF(D41="","",IF(D45="",Q39,$G$19-D45)))</f>
        <v>3</v>
      </c>
      <c r="E47" s="7">
        <f>IF(E41="","",IF(E41="","",IF(E45="",D47,$G$19-E45)))</f>
        <v>2</v>
      </c>
      <c r="F47" s="8">
        <f>IF(F41="","",IF(F41="","",IF(F45="",E47,$G$19-F45)))</f>
        <v>2</v>
      </c>
      <c r="G47" s="15"/>
    </row>
    <row r="48" spans="1:17" ht="19.5" thickBot="1">
      <c r="A48" s="71"/>
      <c r="B48" s="75"/>
      <c r="C48" s="76"/>
      <c r="D48" s="12" t="str">
        <f>IF(Q38&lt;Q39,"",IF(D46&lt;D47,"退職日",""))</f>
        <v/>
      </c>
      <c r="E48" s="13" t="str">
        <f>IF(D46&lt;D47,"",IF(E46&lt;E47,"退職日",""))</f>
        <v/>
      </c>
      <c r="F48" s="14" t="str">
        <f>IF(E46&lt;E47,"",IF(F46&lt;F47,"退職日",""))</f>
        <v/>
      </c>
      <c r="G48" s="15"/>
    </row>
    <row r="49" customFormat="1" ht="19.5" thickTop="1"/>
  </sheetData>
  <sheetProtection algorithmName="SHA-512" hashValue="/GC2Z6l38UfNa8y1Mwl0GwlmWGInvnb8ZLq1yHebirplerZ6x0PtFC2hXHznr5z4TJIOIwJqRfBTRP/3lVz9pg==" saltValue="yI8CyF8A8WaqGvKq4Zoh9w==" spinCount="100000" sheet="1" objects="1" scenarios="1" selectLockedCells="1"/>
  <mergeCells count="23">
    <mergeCell ref="B41:C41"/>
    <mergeCell ref="B42:C42"/>
    <mergeCell ref="A45:A48"/>
    <mergeCell ref="B45:C45"/>
    <mergeCell ref="B46:C46"/>
    <mergeCell ref="B47:C47"/>
    <mergeCell ref="B48:C48"/>
    <mergeCell ref="B33:C33"/>
    <mergeCell ref="B34:C34"/>
    <mergeCell ref="A37:A40"/>
    <mergeCell ref="B37:C37"/>
    <mergeCell ref="B38:C38"/>
    <mergeCell ref="B39:C39"/>
    <mergeCell ref="B40:C40"/>
    <mergeCell ref="A1:J1"/>
    <mergeCell ref="D18:F18"/>
    <mergeCell ref="D19:F19"/>
    <mergeCell ref="B25:C25"/>
    <mergeCell ref="A29:A32"/>
    <mergeCell ref="B29:C29"/>
    <mergeCell ref="B30:C30"/>
    <mergeCell ref="B31:C31"/>
    <mergeCell ref="B32:C32"/>
  </mergeCells>
  <phoneticPr fontId="1"/>
  <conditionalFormatting sqref="K26:K27 D32:Q33 D34:D35 K34:K35 D40:Q41 D42:D43 D48:F48">
    <cfRule type="containsText" dxfId="0" priority="1" operator="containsText" text="退職日">
      <formula>NOT(ISERROR(SEARCH("退職日",D26)))</formula>
    </cfRule>
  </conditionalFormatting>
  <pageMargins left="0.70866141732283472" right="0.70866141732283472" top="0.74803149606299213" bottom="0.74803149606299213" header="0.31496062992125984" footer="0.31496062992125984"/>
  <pageSetup paperSize="9" scale="52"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18014CD-3408-4F7C-9E3D-0A2F28F5860F}">
          <x14:formula1>
            <xm:f>記入例!$I$26:$O$26</xm:f>
          </x14:formula1>
          <xm:sqref>D26</xm:sqref>
        </x14:dataValidation>
        <x14:dataValidation type="list" allowBlank="1" showInputMessage="1" showErrorMessage="1" xr:uid="{53BA7FB0-4A8E-4CA7-AA3E-486EFE980ED1}">
          <x14:formula1>
            <xm:f>記入例!$I$28</xm:f>
          </x14:formula1>
          <xm:sqref>D28:Q28 D36:Q36 D44:F44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入力シート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kumi1</dc:creator>
  <cp:lastModifiedBy> </cp:lastModifiedBy>
  <cp:lastPrinted>2025-10-16T06:21:14Z</cp:lastPrinted>
  <dcterms:created xsi:type="dcterms:W3CDTF">2025-05-14T06:15:02Z</dcterms:created>
  <dcterms:modified xsi:type="dcterms:W3CDTF">2025-10-16T06:34:30Z</dcterms:modified>
</cp:coreProperties>
</file>